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el.filipovsky\Desktop\Sadové úpravy\PD_Sadové úpravy\"/>
    </mc:Choice>
  </mc:AlternateContent>
  <bookViews>
    <workbookView xWindow="390" yWindow="105" windowWidth="19440" windowHeight="8700" activeTab="1"/>
  </bookViews>
  <sheets>
    <sheet name="Vykaz" sheetId="1" r:id="rId1"/>
    <sheet name="Rostliny" sheetId="2" r:id="rId2"/>
  </sheets>
  <definedNames>
    <definedName name="_xlnm.Print_Area" localSheetId="1">Rostliny!$A$1:$G$98</definedName>
    <definedName name="_xlnm.Print_Area" localSheetId="0">Vykaz!$A$1:$G$139</definedName>
  </definedNames>
  <calcPr calcId="162913"/>
</workbook>
</file>

<file path=xl/calcChain.xml><?xml version="1.0" encoding="utf-8"?>
<calcChain xmlns="http://schemas.openxmlformats.org/spreadsheetml/2006/main">
  <c r="G47" i="1" l="1"/>
  <c r="G48" i="1"/>
  <c r="G90" i="1"/>
  <c r="G91" i="1"/>
  <c r="G92" i="1"/>
  <c r="G93" i="1"/>
  <c r="G94" i="1"/>
  <c r="G95" i="1"/>
  <c r="G96" i="1"/>
  <c r="G97" i="1"/>
  <c r="G117" i="1" l="1"/>
  <c r="G118" i="1"/>
  <c r="G119" i="1"/>
  <c r="G120" i="1"/>
  <c r="G121" i="1"/>
  <c r="G122" i="1"/>
  <c r="G114" i="1"/>
  <c r="G100" i="1"/>
  <c r="G83" i="1"/>
  <c r="G87" i="1"/>
  <c r="G69" i="1"/>
  <c r="G71" i="1"/>
  <c r="G55" i="1"/>
  <c r="G37" i="1"/>
  <c r="G26" i="1"/>
  <c r="G16" i="1"/>
  <c r="G73" i="1"/>
  <c r="G72" i="1" l="1"/>
  <c r="G68" i="1"/>
  <c r="G67" i="1"/>
  <c r="G70" i="1"/>
  <c r="G63" i="1"/>
  <c r="G62" i="1"/>
  <c r="G66" i="1"/>
  <c r="E95" i="2"/>
  <c r="G65" i="1"/>
  <c r="G64" i="1"/>
  <c r="E63" i="2"/>
  <c r="G8" i="1"/>
  <c r="G9" i="1"/>
  <c r="G10" i="1"/>
  <c r="G11" i="1"/>
  <c r="G12" i="1"/>
  <c r="G13" i="1"/>
  <c r="G14" i="1"/>
  <c r="G15" i="1"/>
  <c r="G19" i="1"/>
  <c r="G20" i="1"/>
  <c r="G21" i="1"/>
  <c r="G22" i="1"/>
  <c r="G23" i="1"/>
  <c r="G24" i="1"/>
  <c r="G25" i="1"/>
  <c r="G90" i="2"/>
  <c r="G91" i="2"/>
  <c r="G92" i="2"/>
  <c r="G93" i="2"/>
  <c r="G94" i="2"/>
  <c r="G8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69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13" i="2"/>
  <c r="G14" i="2"/>
  <c r="G15" i="2"/>
  <c r="G16" i="2"/>
  <c r="G17" i="2"/>
  <c r="G18" i="2"/>
  <c r="G19" i="2"/>
  <c r="G20" i="2"/>
  <c r="G21" i="2"/>
  <c r="G22" i="2"/>
  <c r="G23" i="2"/>
  <c r="G24" i="2"/>
  <c r="E85" i="2"/>
  <c r="G95" i="2" l="1"/>
  <c r="G85" i="2"/>
  <c r="G97" i="2" l="1"/>
  <c r="G85" i="1"/>
  <c r="G32" i="1"/>
  <c r="G59" i="1"/>
  <c r="G30" i="1"/>
  <c r="G29" i="1"/>
  <c r="G57" i="1"/>
  <c r="G40" i="1" l="1"/>
  <c r="G39" i="1"/>
  <c r="G103" i="1" l="1"/>
  <c r="G105" i="1"/>
  <c r="G102" i="1"/>
  <c r="G44" i="1"/>
  <c r="G41" i="1"/>
  <c r="G46" i="2"/>
  <c r="G63" i="2" s="1"/>
  <c r="G12" i="2" l="1"/>
  <c r="G43" i="2" s="1"/>
  <c r="E43" i="2"/>
  <c r="G61" i="1"/>
  <c r="G60" i="1"/>
  <c r="G131" i="1" l="1"/>
  <c r="G65" i="2"/>
  <c r="G80" i="1"/>
  <c r="G79" i="1"/>
  <c r="G18" i="1" l="1"/>
  <c r="G17" i="1" s="1"/>
  <c r="G125" i="1" s="1"/>
  <c r="G89" i="1" l="1"/>
  <c r="G88" i="1" l="1"/>
  <c r="G129" i="1" s="1"/>
  <c r="G76" i="1"/>
  <c r="G84" i="1"/>
  <c r="G82" i="1"/>
  <c r="G58" i="1" l="1"/>
  <c r="G56" i="1" s="1"/>
  <c r="G132" i="1" s="1"/>
  <c r="G33" i="1"/>
  <c r="G106" i="1"/>
  <c r="G116" i="1"/>
  <c r="G99" i="1"/>
  <c r="G113" i="1"/>
  <c r="G104" i="1"/>
  <c r="G107" i="1"/>
  <c r="G108" i="1"/>
  <c r="G109" i="1"/>
  <c r="G110" i="1"/>
  <c r="G111" i="1"/>
  <c r="G112" i="1"/>
  <c r="G101" i="1"/>
  <c r="G50" i="1"/>
  <c r="G51" i="1"/>
  <c r="G52" i="1"/>
  <c r="G53" i="1"/>
  <c r="G54" i="1"/>
  <c r="G49" i="1"/>
  <c r="G46" i="1"/>
  <c r="G45" i="1"/>
  <c r="G43" i="1"/>
  <c r="G42" i="1"/>
  <c r="G98" i="1" l="1"/>
  <c r="G130" i="1" s="1"/>
  <c r="G38" i="1"/>
  <c r="G127" i="1" s="1"/>
  <c r="G115" i="1"/>
  <c r="G133" i="1" s="1"/>
  <c r="G86" i="1" l="1"/>
  <c r="G81" i="1"/>
  <c r="G78" i="1"/>
  <c r="G77" i="1"/>
  <c r="G28" i="1"/>
  <c r="G31" i="1"/>
  <c r="G34" i="1"/>
  <c r="G35" i="1"/>
  <c r="G36" i="1"/>
  <c r="G7" i="1"/>
  <c r="G6" i="1" s="1"/>
  <c r="G124" i="1" s="1"/>
  <c r="G75" i="1" l="1"/>
  <c r="G128" i="1" s="1"/>
  <c r="G27" i="1"/>
  <c r="G126" i="1" s="1"/>
  <c r="G134" i="1" l="1"/>
  <c r="G135" i="1" s="1"/>
  <c r="G136" i="1" s="1"/>
</calcChain>
</file>

<file path=xl/comments1.xml><?xml version="1.0" encoding="utf-8"?>
<comments xmlns="http://schemas.openxmlformats.org/spreadsheetml/2006/main">
  <authors>
    <author>Kolouch</author>
  </authors>
  <commentList>
    <comment ref="E90" authorId="0" shapeId="0">
      <text>
        <r>
          <rPr>
            <b/>
            <sz val="9"/>
            <color indexed="81"/>
            <rFont val="Tahoma"/>
            <family val="2"/>
            <charset val="238"/>
          </rPr>
          <t>Kolouch: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<sst xmlns="http://schemas.openxmlformats.org/spreadsheetml/2006/main" count="639" uniqueCount="360">
  <si>
    <t>Projekt:</t>
  </si>
  <si>
    <t>Investor:</t>
  </si>
  <si>
    <t>Objekt:</t>
  </si>
  <si>
    <t>SADOVÉ ÚPRAVY</t>
  </si>
  <si>
    <t>Část:</t>
  </si>
  <si>
    <t>Výkaz výměr</t>
  </si>
  <si>
    <t>SEZNAM NAVRHOVANÝCH ROSTLIN</t>
  </si>
  <si>
    <t>Stromy</t>
  </si>
  <si>
    <t>Označení</t>
  </si>
  <si>
    <t xml:space="preserve"> Latinský název</t>
  </si>
  <si>
    <t>Český název</t>
  </si>
  <si>
    <t xml:space="preserve">Velikost </t>
  </si>
  <si>
    <t>Počet kusů</t>
  </si>
  <si>
    <t>Cena/ks</t>
  </si>
  <si>
    <t>Cena celkem</t>
  </si>
  <si>
    <t>muchovník Lamarckův</t>
  </si>
  <si>
    <t>Hydrangea macrophylla</t>
  </si>
  <si>
    <t>Ligustrum vulgare ´Atrovirens´</t>
  </si>
  <si>
    <t>Mahonia aquifolium</t>
  </si>
  <si>
    <t>tis červený</t>
  </si>
  <si>
    <t>Viburnum plicatum ´Mariesii´</t>
  </si>
  <si>
    <t>kalina</t>
  </si>
  <si>
    <t>sasanka</t>
  </si>
  <si>
    <t>kakost</t>
  </si>
  <si>
    <t>denivka</t>
  </si>
  <si>
    <t>pomněnkovec</t>
  </si>
  <si>
    <t>Poř.
číslo</t>
  </si>
  <si>
    <t>ÚRS</t>
  </si>
  <si>
    <t>zkrácený popis</t>
  </si>
  <si>
    <t>m.j.</t>
  </si>
  <si>
    <t>počet m.j.</t>
  </si>
  <si>
    <t>j.c.</t>
  </si>
  <si>
    <t>celkem</t>
  </si>
  <si>
    <t xml:space="preserve">Bourání konstrukcí </t>
  </si>
  <si>
    <t>998 23-1311</t>
  </si>
  <si>
    <t>Přesun hmot pro sadové úpravy</t>
  </si>
  <si>
    <t>t</t>
  </si>
  <si>
    <t>R-položka</t>
  </si>
  <si>
    <t>Kácení a odstranění dřevin, pěstební opatření</t>
  </si>
  <si>
    <t>111 21-2211</t>
  </si>
  <si>
    <t>Odstranění nevhodných dřevin průměru kmene do 100 mm výšky do 1m, s odstraněním pařezu, do 100m2, v rovině či svahu do 1:5</t>
  </si>
  <si>
    <t>111 21-2351</t>
  </si>
  <si>
    <t>Odstranění nevhodných dřevin průměru kmene do 100mm výšky přes 1m, s odstraněním pařezu, do 100m2, v rovině či svahu do 1:5</t>
  </si>
  <si>
    <t>Likvidace biodpadu ( kmeny, větve)</t>
  </si>
  <si>
    <t xml:space="preserve">Příprava stanoviště </t>
  </si>
  <si>
    <t>m</t>
  </si>
  <si>
    <t>183 40-3153</t>
  </si>
  <si>
    <t>183 20-5111</t>
  </si>
  <si>
    <t>Založení záhonu pro výsadbu rostlin</t>
  </si>
  <si>
    <t>ks</t>
  </si>
  <si>
    <t>185 80-2114</t>
  </si>
  <si>
    <t>Hnojení půdy umělým hnojivem k jednotlivým rostlinám</t>
  </si>
  <si>
    <t>184 10-2112</t>
  </si>
  <si>
    <t>Výsadba dřeviny s balem do předem vyhloubené jamky při průměru balu 
do 300 mm v rovině se zalitím</t>
  </si>
  <si>
    <t>184 80-1131</t>
  </si>
  <si>
    <t>Ošetření vysazených dřevin ve skupinách v rovině</t>
  </si>
  <si>
    <t>184 91-1421</t>
  </si>
  <si>
    <t>185 85-1121</t>
  </si>
  <si>
    <t>Dovoz vody pro zálivku</t>
  </si>
  <si>
    <t>185 85-1129</t>
  </si>
  <si>
    <t>122 10-1101</t>
  </si>
  <si>
    <t>167 10-1101</t>
  </si>
  <si>
    <t>bm</t>
  </si>
  <si>
    <t>MAT</t>
  </si>
  <si>
    <r>
      <t>m</t>
    </r>
    <r>
      <rPr>
        <vertAlign val="superscript"/>
        <sz val="10"/>
        <rFont val="Arial"/>
        <family val="2"/>
        <charset val="238"/>
      </rPr>
      <t>3</t>
    </r>
  </si>
  <si>
    <t>MATERIÁL</t>
  </si>
  <si>
    <t>Tabletové hnojivo s postupným uvolňováním  živin</t>
  </si>
  <si>
    <t xml:space="preserve">Voda </t>
  </si>
  <si>
    <t>Bourání konstrukcí</t>
  </si>
  <si>
    <t>Rostlinný materiál</t>
  </si>
  <si>
    <t>Materiál</t>
  </si>
  <si>
    <t>CELKEM BEZ DPH 21%</t>
  </si>
  <si>
    <t>DPH 21%</t>
  </si>
  <si>
    <t>CELKEM S DPH 21%</t>
  </si>
  <si>
    <t>112 15-1111</t>
  </si>
  <si>
    <t>Pokácení stromu směrové v celku do 200 mm</t>
  </si>
  <si>
    <t>přísavník</t>
  </si>
  <si>
    <t xml:space="preserve">Uložení odpadu na skládce </t>
  </si>
  <si>
    <t>183 40-3111</t>
  </si>
  <si>
    <t>Obdělání půdy nakopáním</t>
  </si>
  <si>
    <t>Uložení odpadu na skládce (odkopaná zemina)</t>
  </si>
  <si>
    <t>Mobiliář a oplocení</t>
  </si>
  <si>
    <t>Uložení odpadu na skládce (výkopek)</t>
  </si>
  <si>
    <r>
      <t>m</t>
    </r>
    <r>
      <rPr>
        <vertAlign val="superscript"/>
        <sz val="10"/>
        <color indexed="8"/>
        <rFont val="Arial"/>
        <family val="2"/>
        <charset val="238"/>
      </rPr>
      <t>3</t>
    </r>
  </si>
  <si>
    <t>Úprava pláně se zhutněním</t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</si>
  <si>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</si>
  <si>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Kryt z lomové výsivky - 4 cm (zaválení a prolévání vodou)</t>
  </si>
  <si>
    <t>šanta</t>
  </si>
  <si>
    <t>Lavandula angustifolia</t>
  </si>
  <si>
    <t>levandule</t>
  </si>
  <si>
    <t>dochan</t>
  </si>
  <si>
    <t>183 10-1113</t>
  </si>
  <si>
    <t>183 11-1114</t>
  </si>
  <si>
    <t>Výsadba dřeviny s balem do předem vyhloubené jamky při průměru balu 
do 200 mm v rovině se zalitím</t>
  </si>
  <si>
    <t xml:space="preserve">Výsadby rostlin </t>
  </si>
  <si>
    <t>184 10-2111</t>
  </si>
  <si>
    <t>183 11-1111</t>
  </si>
  <si>
    <t>Výsadba trvalek hrnkovaných do 120 mm</t>
  </si>
  <si>
    <t>183 21-1322</t>
  </si>
  <si>
    <t>Příplatek za každých započatých 1000 m - 5x</t>
  </si>
  <si>
    <t xml:space="preserve">Instalace sloupku do betonové patky (viz výkresová část). </t>
  </si>
  <si>
    <t>Beton prostý</t>
  </si>
  <si>
    <t>Substrát (specifikace viz technická zpráva)</t>
  </si>
  <si>
    <t>Mlat</t>
  </si>
  <si>
    <t>Nakládání výkopku do 100 m3 (0,5x1,22)</t>
  </si>
  <si>
    <t>buk lesní</t>
  </si>
  <si>
    <t xml:space="preserve"> - </t>
  </si>
  <si>
    <t>Keře, popínavé rostliny, růže</t>
  </si>
  <si>
    <t>Amelanchier lamarckii, keř</t>
  </si>
  <si>
    <t>Buxus sempervirens, volně rostoucí</t>
  </si>
  <si>
    <t>zimostráz vždyzelený</t>
  </si>
  <si>
    <t>Carpinus betulus - živý plot</t>
  </si>
  <si>
    <t>habr obecný</t>
  </si>
  <si>
    <t>Clematis montana  ´Mayleen´</t>
  </si>
  <si>
    <t>plamének</t>
  </si>
  <si>
    <t>Hedera helix ´Variegata´</t>
  </si>
  <si>
    <t>břečťan</t>
  </si>
  <si>
    <t>Hydrangea  serrata ´Blue Bird´</t>
  </si>
  <si>
    <t>hortenzie</t>
  </si>
  <si>
    <t>Hydrangea ´Anabelle´</t>
  </si>
  <si>
    <t>ptačí zob</t>
  </si>
  <si>
    <t>mahonie</t>
  </si>
  <si>
    <t>Parthenocissus tricuspidata ´Veitchii´</t>
  </si>
  <si>
    <t>Philladelphus coronarius</t>
  </si>
  <si>
    <t>pustoryl</t>
  </si>
  <si>
    <t>Prunus cerasifera ´Nigra´</t>
  </si>
  <si>
    <t xml:space="preserve">myrobalán </t>
  </si>
  <si>
    <t>Prunus laurocerasus ´Caucasica´</t>
  </si>
  <si>
    <t>bobkovišeň</t>
  </si>
  <si>
    <t>Prunus laurocerasus ´Mano´</t>
  </si>
  <si>
    <t>Ribes sanquineum</t>
  </si>
  <si>
    <t>meruzalka</t>
  </si>
  <si>
    <t>Rosa Austin Geoff Hamilton keřová do 100 cm</t>
  </si>
  <si>
    <t>růže</t>
  </si>
  <si>
    <t>3 l</t>
  </si>
  <si>
    <t>Rosa Austin Wedgwood keřová do 180 cm</t>
  </si>
  <si>
    <t>Rosa Austin, popínavá Iceberg</t>
  </si>
  <si>
    <t>Rosa Kordes Wellenspiel keřová do 120 cm</t>
  </si>
  <si>
    <t>Rosa multiflora Anne von Tharau</t>
  </si>
  <si>
    <t>Rosa The Fairy , kmínková výška kmínku  70 cm</t>
  </si>
  <si>
    <t>Rosa Austin, popínavá Eden</t>
  </si>
  <si>
    <t>Spiraea vanhouttei</t>
  </si>
  <si>
    <t>tavolník</t>
  </si>
  <si>
    <t>Syringa x hybrid ´Marie Legray´</t>
  </si>
  <si>
    <t>šeřík</t>
  </si>
  <si>
    <t xml:space="preserve">Taxus baccata </t>
  </si>
  <si>
    <t>Taxus media ´Hicksii´</t>
  </si>
  <si>
    <t>tis prostřední</t>
  </si>
  <si>
    <t>Viburnum dentata ´Muffin´</t>
  </si>
  <si>
    <t>Viburnum opulus Roseum</t>
  </si>
  <si>
    <t>Weigela florida ´Variegata´</t>
  </si>
  <si>
    <t>vajgélie</t>
  </si>
  <si>
    <t>Trvalky a traviny</t>
  </si>
  <si>
    <t>K 11</t>
  </si>
  <si>
    <t>Brunnera ´Jack Frost´</t>
  </si>
  <si>
    <t>Carex morrowii ´Irish Green´</t>
  </si>
  <si>
    <t>ostřice</t>
  </si>
  <si>
    <t>1 l</t>
  </si>
  <si>
    <t>Carex morrowii ´Variegata´</t>
  </si>
  <si>
    <t>Dicentra spectabilis</t>
  </si>
  <si>
    <t>srdcovka</t>
  </si>
  <si>
    <t>Epimedium x versicolor</t>
  </si>
  <si>
    <t>škornice</t>
  </si>
  <si>
    <t>Gaura lindheimeri</t>
  </si>
  <si>
    <t>gaura</t>
  </si>
  <si>
    <t>Geranium  macrorrhizum</t>
  </si>
  <si>
    <t>Hemerocalis ´Summy Russel´</t>
  </si>
  <si>
    <t>Miscanthus sinesis ´Gracillimus´</t>
  </si>
  <si>
    <t>ozdobnice</t>
  </si>
  <si>
    <t>Nepeta faassenei</t>
  </si>
  <si>
    <t>Pennisetum alopecuroides</t>
  </si>
  <si>
    <t>Perovskia atriplicifolia</t>
  </si>
  <si>
    <t>perovskie</t>
  </si>
  <si>
    <t>Phlox paniculata ´Bright Eyes´</t>
  </si>
  <si>
    <t>plamenka</t>
  </si>
  <si>
    <t>Polygonum affine ´Superbum´</t>
  </si>
  <si>
    <t>rdesno</t>
  </si>
  <si>
    <t>Vinca minor  - bílá</t>
  </si>
  <si>
    <t>barvínek</t>
  </si>
  <si>
    <t>fialová</t>
  </si>
  <si>
    <t>červená</t>
  </si>
  <si>
    <t>bílá, č. list</t>
  </si>
  <si>
    <t>růžová</t>
  </si>
  <si>
    <t>zelí červené</t>
  </si>
  <si>
    <t>zelí bílé</t>
  </si>
  <si>
    <t>Calocephalus brownii</t>
  </si>
  <si>
    <t>stříbrný list</t>
  </si>
  <si>
    <t>mix barev</t>
  </si>
  <si>
    <t>Echeveria elegans</t>
  </si>
  <si>
    <t xml:space="preserve">stříbrná </t>
  </si>
  <si>
    <t>zelená</t>
  </si>
  <si>
    <t>Salvia splendens Purple</t>
  </si>
  <si>
    <t>Salvia splendens White</t>
  </si>
  <si>
    <t xml:space="preserve">bílá  </t>
  </si>
  <si>
    <t>Senecio cineraria</t>
  </si>
  <si>
    <t>Tagetes erecta Antiqua Orange</t>
  </si>
  <si>
    <t>oranžová</t>
  </si>
  <si>
    <t>Mulčování záhonů kůrou, tl. do 100 mm v rovině (včetně stávajících výsadeb)</t>
  </si>
  <si>
    <t>Fagus sylvatica ´Dawyck´</t>
  </si>
  <si>
    <t>Dlažba žulová</t>
  </si>
  <si>
    <t>ZB40/50</t>
  </si>
  <si>
    <t>K180/200</t>
  </si>
  <si>
    <t>K20/30</t>
  </si>
  <si>
    <t>K80/100</t>
  </si>
  <si>
    <t>K70/80</t>
  </si>
  <si>
    <t>K30/40</t>
  </si>
  <si>
    <t>K50/60</t>
  </si>
  <si>
    <t>K40/50</t>
  </si>
  <si>
    <t>K150/180</t>
  </si>
  <si>
    <t>K150/200</t>
  </si>
  <si>
    <t>K125/150</t>
  </si>
  <si>
    <t>ZB50/60</t>
  </si>
  <si>
    <t xml:space="preserve"> K60/80</t>
  </si>
  <si>
    <t>ZB125/150</t>
  </si>
  <si>
    <t>K100/125</t>
  </si>
  <si>
    <t>ZB80/100</t>
  </si>
  <si>
    <t>Anemone huppehensis ´September Charm´</t>
  </si>
  <si>
    <t>Bourání betonových patek  0,6x 0,6x 0,6 m</t>
  </si>
  <si>
    <t>Odstranění plastového obrubníku</t>
  </si>
  <si>
    <t>113 10-6124</t>
  </si>
  <si>
    <t>Rozebrání komunikace pro pěší ze zámkové dlažby</t>
  </si>
  <si>
    <t>113 10-6123</t>
  </si>
  <si>
    <t xml:space="preserve">Vytrhání obrub chodníkových </t>
  </si>
  <si>
    <t>113 20-1111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</si>
  <si>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</si>
  <si>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1"/>
        <color indexed="8"/>
        <rFont val="Calibri"/>
        <family val="2"/>
        <charset val="238"/>
      </rPr>
      <t/>
    </r>
  </si>
  <si>
    <r>
      <t>Hloubení jamek pro vysazování rostlin bez výměny půdy do 0,05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v rovině</t>
    </r>
  </si>
  <si>
    <r>
      <t>Hloubení jamek pro vysazování rostlin bez výměny půdy do 0,02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v rovině</t>
    </r>
  </si>
  <si>
    <r>
      <t>Hloubení jamek pro vysazování rostlin bez výměny půdy do 0,002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v rovině</t>
    </r>
  </si>
  <si>
    <t>184 85-2312</t>
  </si>
  <si>
    <t>Výchovný řez do 6 m</t>
  </si>
  <si>
    <t>Odstranění výmladků u stromů do 6 m</t>
  </si>
  <si>
    <t>Likvidace biodpadu ( pařezy - po odstraněných porostech)</t>
  </si>
  <si>
    <r>
      <t>Hloubení jamek pro vysazování rostlin bez výměny půdy do 0,125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v rovině</t>
    </r>
  </si>
  <si>
    <t>183 10-1114</t>
  </si>
  <si>
    <t>Výsadba dřeviny s balem do předem vyhloubené jamky při průměru balu 
do 400 mm v rovině se zalitím</t>
  </si>
  <si>
    <t>184 10-2113</t>
  </si>
  <si>
    <t>183 21-1311</t>
  </si>
  <si>
    <t>Výsadba letniček prostokořenných</t>
  </si>
  <si>
    <t>Kolotoč, včetně montáže</t>
  </si>
  <si>
    <t>Altán 1, včetně montáže a dopravy</t>
  </si>
  <si>
    <t>Altán 2, včetně montáže a dopravy</t>
  </si>
  <si>
    <t>Pergola, včetně montáže a dopravy</t>
  </si>
  <si>
    <t>Loubí, včetně montáže a dopravy</t>
  </si>
  <si>
    <t>Travní koberce</t>
  </si>
  <si>
    <t>181 41-1151</t>
  </si>
  <si>
    <t xml:space="preserve">Založení trávníku travním kobercem </t>
  </si>
  <si>
    <t>185 80-2113</t>
  </si>
  <si>
    <t xml:space="preserve">Hnojení půdy umělým hnojivem na široko v rovině (nově založený trávník parkový) (50g/m2) </t>
  </si>
  <si>
    <t>Sloupek (viz výkresová část ), ( 60 x 60 mm ). Povrchová úprava - barva komaxitová matná bílá</t>
  </si>
  <si>
    <t xml:space="preserve">Instalace oplocení z řetězu, barva komaxitová bílá, včetně materiálu </t>
  </si>
  <si>
    <t>Rozebrání komunikace pro pěší z plastových dlaždic - Eco rastr, včetně lože</t>
  </si>
  <si>
    <t>Národní zemědělské muzeum</t>
  </si>
  <si>
    <t>Kostelní 1300/44</t>
  </si>
  <si>
    <t>Praha 7</t>
  </si>
  <si>
    <t>NÁVRH PROJEKTU JUBILEJNÍ VENKOVNÍ VÝSTAVY K ZALOŽENÍ NZM</t>
  </si>
  <si>
    <t>NÁVRH PROJEKTU JUBILEJNÍ VENKOVNÍ VÝSTAVY 
K ZALOŽENÍ NZM</t>
  </si>
  <si>
    <r>
      <t xml:space="preserve">Národní zemědělské muzeum
</t>
    </r>
    <r>
      <rPr>
        <sz val="10"/>
        <color indexed="8"/>
        <rFont val="Arial"/>
        <family val="2"/>
        <charset val="238"/>
      </rPr>
      <t>Kostelní 1300/44</t>
    </r>
  </si>
  <si>
    <t xml:space="preserve">Cena celkem: 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</si>
  <si>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</si>
  <si>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111 30-1111</t>
  </si>
  <si>
    <t>Obdělání půdy kultivátorováním</t>
  </si>
  <si>
    <t>183 40-3114</t>
  </si>
  <si>
    <t>Kostka žulová štípaná 8/10, barva žlutá</t>
  </si>
  <si>
    <r>
      <t>Mlat - 213 m</t>
    </r>
    <r>
      <rPr>
        <b/>
        <vertAlign val="superscript"/>
        <sz val="10"/>
        <color indexed="8"/>
        <rFont val="Arial"/>
        <family val="2"/>
        <charset val="238"/>
      </rPr>
      <t>2</t>
    </r>
    <r>
      <rPr>
        <b/>
        <sz val="10"/>
        <color indexed="8"/>
        <rFont val="Arial"/>
        <family val="2"/>
        <charset val="238"/>
      </rPr>
      <t>, mocnost souvrství 25 cm</t>
    </r>
  </si>
  <si>
    <t>Podklad z kameniva 32/63 -  tl. 14 cm</t>
  </si>
  <si>
    <t>564 74-1113</t>
  </si>
  <si>
    <t>Podklad ze štěrkodrti 0-32 - 7 cm</t>
  </si>
  <si>
    <t>564 81-1113</t>
  </si>
  <si>
    <t>Odstranění cesty z kačíku - mocnost 25 cm</t>
  </si>
  <si>
    <t>Výsadba cibulovin</t>
  </si>
  <si>
    <r>
      <t>Odkopávky zeminy nezapažené do 100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horninách tř. 1 a 2 - do hloubky 25 cm (část terénu bude odkopána při odstranění stávajících povrchů)</t>
    </r>
  </si>
  <si>
    <t>LETNIČKY</t>
  </si>
  <si>
    <t>Barva</t>
  </si>
  <si>
    <t>Ageratum houstonianum ´Artist Basso Blue´</t>
  </si>
  <si>
    <t>nestařec</t>
  </si>
  <si>
    <t>Begonia semperflorens ´Bright Scarlet´</t>
  </si>
  <si>
    <t>begónie</t>
  </si>
  <si>
    <t>Begonia semperflorens ´Bronze leaved White´</t>
  </si>
  <si>
    <t>Begonia semperflorens ´Pink Improved´</t>
  </si>
  <si>
    <t>Brassica acephala ´Kyoto red green´</t>
  </si>
  <si>
    <t>brukev zelná</t>
  </si>
  <si>
    <t>Brassica acephala ´Kyoto white green´</t>
  </si>
  <si>
    <t>drátovec</t>
  </si>
  <si>
    <t>Coleus blumei</t>
  </si>
  <si>
    <t>okrasná kopřiva</t>
  </si>
  <si>
    <t>echeverie</t>
  </si>
  <si>
    <t xml:space="preserve">Pilea microphylla </t>
  </si>
  <si>
    <t>pilea</t>
  </si>
  <si>
    <t>Salvia farinacea</t>
  </si>
  <si>
    <t>šalvěj</t>
  </si>
  <si>
    <t>Salvia splendens Passion</t>
  </si>
  <si>
    <t>starček</t>
  </si>
  <si>
    <t>aksamitník</t>
  </si>
  <si>
    <t>Pozn. Rostliny budou sázeny jako prostokořenné</t>
  </si>
  <si>
    <t>DVOULETKY A CIBULOVINY</t>
  </si>
  <si>
    <t>D1</t>
  </si>
  <si>
    <t>Myosotis sylvatica</t>
  </si>
  <si>
    <t>pomněnka</t>
  </si>
  <si>
    <t>D2</t>
  </si>
  <si>
    <t>Viola wittrockiana ´Pink Shade´</t>
  </si>
  <si>
    <t>maceška</t>
  </si>
  <si>
    <t>D3</t>
  </si>
  <si>
    <t>Viola wittrockiana ´Neon Violet´</t>
  </si>
  <si>
    <t>tmavě fialová 
s okem</t>
  </si>
  <si>
    <t>D4</t>
  </si>
  <si>
    <t>Viola wittrockiana ´Rose with Blotch´</t>
  </si>
  <si>
    <t>tmavě růžová</t>
  </si>
  <si>
    <t>C1</t>
  </si>
  <si>
    <t>Tulipa ´Christmas Dream´</t>
  </si>
  <si>
    <t>tulipán</t>
  </si>
  <si>
    <t>tulipán tm. růžový</t>
  </si>
  <si>
    <t>C2</t>
  </si>
  <si>
    <t>Tulipa ´Marjolein Bastin´</t>
  </si>
  <si>
    <t>tulipán bílý 
s růžovým lemem</t>
  </si>
  <si>
    <t>modrofialová</t>
  </si>
  <si>
    <t>STŘECHA:</t>
  </si>
  <si>
    <t xml:space="preserve">Cena celkem za rostliny na střechu: </t>
  </si>
  <si>
    <t>997 22-1611</t>
  </si>
  <si>
    <t>Nakládání suti</t>
  </si>
  <si>
    <t>Střecha</t>
  </si>
  <si>
    <t>184 81-3231</t>
  </si>
  <si>
    <t>Ochrana kmene bedněním do 2 m, průměru kmene do 300 mm</t>
  </si>
  <si>
    <t>Sejmutí drnu (5 cm)</t>
  </si>
  <si>
    <t>181 30-1111</t>
  </si>
  <si>
    <t>Obdělání půdy hrabáním v rovině - 2x</t>
  </si>
  <si>
    <t>Rozprostření substrátu do 100 mm v rovině přes 500 m2 (vrstva 5 cm)</t>
  </si>
  <si>
    <t xml:space="preserve">Rozprostření substrátu do 100 mm v rovině do 500 m2 </t>
  </si>
  <si>
    <t>Obdělání půdy hrabáním - 2x</t>
  </si>
  <si>
    <t>Odstranění rostlin ze záhonu na střeše</t>
  </si>
  <si>
    <r>
      <t>Hloubení jamek pro vysazování rostlin bez výměny půdy do 0,002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v rovině (dvouletky a cibuloviny)</t>
    </r>
  </si>
  <si>
    <t>Výsadba dvouletek prostokořenných</t>
  </si>
  <si>
    <t>183 21-1313</t>
  </si>
  <si>
    <t xml:space="preserve">Svislý přesun materiálu </t>
  </si>
  <si>
    <r>
      <t>Hloubení jamek pro vysazování rostlin bez výměny půdy do 0,002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v rovině (letničky)</t>
    </r>
  </si>
  <si>
    <t>Odstranění letniček ze záhonu na střeše</t>
  </si>
  <si>
    <t>Doprava nad 5 km - doplní dodavatel dle skutečné vzdálenosti</t>
  </si>
  <si>
    <t>kpl.</t>
  </si>
  <si>
    <t>Trojice hedvábných létajících ryb, včetně instalace  a dopravy</t>
  </si>
  <si>
    <t>Substrát pro intentivní ozelenění</t>
  </si>
  <si>
    <t>Střecha, včetně rostlinného materiálu</t>
  </si>
  <si>
    <t>Sluneční hodiny, včetně instalace a dopravy</t>
  </si>
  <si>
    <t xml:space="preserve">Pozn. Zálivka záhonu se předpokládá z lokálního zdroje.. </t>
  </si>
  <si>
    <t>Nakládání výkopku (41*1,22)</t>
  </si>
  <si>
    <t xml:space="preserve">Instalace ocelové pásoviny na roxorech do betonových patek, vč. materiálu </t>
  </si>
  <si>
    <t>Mlat 0 - 4 mm, barva okrová</t>
  </si>
  <si>
    <r>
      <t>Dlažba - žulová kostka 8/10 - 53 m</t>
    </r>
    <r>
      <rPr>
        <b/>
        <vertAlign val="superscript"/>
        <sz val="10"/>
        <color indexed="8"/>
        <rFont val="Arial"/>
        <family val="2"/>
        <charset val="238"/>
      </rPr>
      <t>2</t>
    </r>
    <r>
      <rPr>
        <b/>
        <sz val="10"/>
        <color indexed="8"/>
        <rFont val="Arial"/>
        <family val="2"/>
        <charset val="238"/>
      </rPr>
      <t>,  celková mocnost souvrství 27 cm</t>
    </r>
  </si>
  <si>
    <r>
      <t>Odkopávky zeminy nezapažené do 100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horninách tř. 1 a 2 - do hloubky 27 cm</t>
    </r>
  </si>
  <si>
    <t>Nakládání výkopku (14,3*1,22)</t>
  </si>
  <si>
    <t>591 11-1111</t>
  </si>
  <si>
    <t>Kladení dlažby z kostek do lože z kameniva, včetně lože</t>
  </si>
  <si>
    <t>Houpačka s lavicemi, včetně montáže a dopravy</t>
  </si>
  <si>
    <t xml:space="preserve">Pozn. Rozpočet nezahrnuje přesun výběhů pro zvířata, podium a lavice k podiu. </t>
  </si>
  <si>
    <t>Lavička mobilní bílá (viz stávající lavičky)</t>
  </si>
  <si>
    <t>Rašelina (75 l)</t>
  </si>
  <si>
    <t>NPK hnojivo</t>
  </si>
  <si>
    <t>kg</t>
  </si>
  <si>
    <t>Zřízení kačírkové plochy pod kolotoč - mocnost 15 cm, kačírek fr. 8-16 mm (odkopání zeminy, instalace geotextilie 200g/m2 a rozprostření kačírku), včetně materiálu a dopravy</t>
  </si>
  <si>
    <t>181 30-1101</t>
  </si>
  <si>
    <t>Mulčovací kůra  - smrková, jemná, drcená, prosátá kůra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</si>
</sst>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#,##0.00\ &quot;Kč&quot;"/>
    <numFmt numFmtId="165" formatCode="0.000"/>
    <numFmt numFmtId="166" formatCode="#"/>
    <numFmt numFmtId="167" formatCode="#,##0.00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u val="singleAccounting"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165" fontId="2" fillId="0" borderId="1" applyBorder="0" applyAlignment="0"/>
  </cellStyleXfs>
  <cellXfs count="243">
    <xf numFmtId="0" fontId="0" fillId="0" borderId="0" xfId="0"/>
    <xf numFmtId="0" fontId="0" fillId="0" borderId="0" xfId="0"/>
    <xf numFmtId="4" fontId="3" fillId="0" borderId="0" xfId="0" applyNumberFormat="1" applyFont="1" applyBorder="1"/>
    <xf numFmtId="0" fontId="13" fillId="0" borderId="0" xfId="0" applyFont="1" applyFill="1" applyBorder="1" applyAlignment="1">
      <alignment vertical="top" wrapText="1"/>
    </xf>
    <xf numFmtId="44" fontId="13" fillId="0" borderId="0" xfId="2" applyNumberFormat="1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 applyProtection="1">
      <alignment horizontal="center" vertical="top"/>
    </xf>
    <xf numFmtId="44" fontId="13" fillId="0" borderId="0" xfId="2" applyNumberFormat="1" applyFont="1" applyFill="1" applyBorder="1" applyAlignment="1">
      <alignment horizontal="right" vertical="center" wrapText="1"/>
    </xf>
    <xf numFmtId="166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4" fontId="13" fillId="0" borderId="0" xfId="0" applyNumberFormat="1" applyFont="1" applyFill="1" applyBorder="1" applyAlignment="1">
      <alignment vertical="top" wrapText="1"/>
    </xf>
    <xf numFmtId="0" fontId="9" fillId="3" borderId="4" xfId="0" applyFont="1" applyFill="1" applyBorder="1" applyAlignment="1">
      <alignment vertical="center"/>
    </xf>
    <xf numFmtId="0" fontId="10" fillId="3" borderId="4" xfId="0" applyFont="1" applyFill="1" applyBorder="1" applyAlignment="1">
      <alignment vertical="center"/>
    </xf>
    <xf numFmtId="4" fontId="13" fillId="0" borderId="0" xfId="0" applyNumberFormat="1" applyFont="1" applyFill="1" applyBorder="1" applyAlignment="1">
      <alignment vertical="center" wrapText="1"/>
    </xf>
    <xf numFmtId="0" fontId="16" fillId="0" borderId="0" xfId="0" applyFont="1" applyFill="1"/>
    <xf numFmtId="0" fontId="10" fillId="0" borderId="0" xfId="0" applyFont="1" applyFill="1" applyBorder="1" applyAlignment="1"/>
    <xf numFmtId="0" fontId="16" fillId="0" borderId="0" xfId="0" applyFont="1" applyFill="1" applyAlignment="1"/>
    <xf numFmtId="0" fontId="16" fillId="0" borderId="0" xfId="0" applyFont="1" applyFill="1" applyAlignment="1">
      <alignment vertical="top"/>
    </xf>
    <xf numFmtId="0" fontId="14" fillId="0" borderId="0" xfId="0" applyFont="1" applyFill="1" applyAlignment="1"/>
    <xf numFmtId="0" fontId="9" fillId="0" borderId="0" xfId="0" applyFont="1" applyFill="1" applyAlignment="1">
      <alignment vertical="top"/>
    </xf>
    <xf numFmtId="4" fontId="6" fillId="0" borderId="8" xfId="0" applyNumberFormat="1" applyFont="1" applyBorder="1" applyAlignment="1">
      <alignment horizontal="center" vertical="center"/>
    </xf>
    <xf numFmtId="0" fontId="18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/>
    </xf>
    <xf numFmtId="44" fontId="11" fillId="0" borderId="0" xfId="2" applyNumberFormat="1" applyFont="1" applyFill="1" applyBorder="1" applyAlignment="1">
      <alignment horizontal="right" vertical="top" wrapText="1"/>
    </xf>
    <xf numFmtId="0" fontId="5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vertical="top" wrapText="1" shrinkToFit="1"/>
    </xf>
    <xf numFmtId="4" fontId="15" fillId="0" borderId="0" xfId="0" applyNumberFormat="1" applyFont="1" applyFill="1" applyBorder="1" applyAlignment="1">
      <alignment vertical="top" wrapText="1"/>
    </xf>
    <xf numFmtId="44" fontId="15" fillId="0" borderId="0" xfId="2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top" wrapText="1" shrinkToFit="1"/>
    </xf>
    <xf numFmtId="0" fontId="13" fillId="0" borderId="12" xfId="0" applyFont="1" applyFill="1" applyBorder="1" applyAlignment="1">
      <alignment horizontal="center" vertical="top" wrapText="1" shrinkToFit="1"/>
    </xf>
    <xf numFmtId="4" fontId="13" fillId="0" borderId="12" xfId="0" applyNumberFormat="1" applyFont="1" applyFill="1" applyBorder="1" applyAlignment="1">
      <alignment vertical="top" wrapText="1"/>
    </xf>
    <xf numFmtId="44" fontId="13" fillId="0" borderId="12" xfId="2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left" vertical="center"/>
    </xf>
    <xf numFmtId="164" fontId="9" fillId="3" borderId="4" xfId="0" applyNumberFormat="1" applyFont="1" applyFill="1" applyBorder="1" applyAlignment="1">
      <alignment horizontal="right"/>
    </xf>
    <xf numFmtId="164" fontId="11" fillId="3" borderId="9" xfId="2" applyNumberFormat="1" applyFont="1" applyFill="1" applyBorder="1" applyAlignment="1">
      <alignment horizontal="right" vertical="top" wrapText="1"/>
    </xf>
    <xf numFmtId="164" fontId="11" fillId="0" borderId="0" xfId="2" applyNumberFormat="1" applyFont="1" applyFill="1" applyBorder="1" applyAlignment="1">
      <alignment horizontal="right" vertical="center" wrapText="1"/>
    </xf>
    <xf numFmtId="164" fontId="11" fillId="0" borderId="0" xfId="2" applyNumberFormat="1" applyFont="1" applyFill="1" applyBorder="1" applyAlignment="1">
      <alignment horizontal="right" vertical="top" wrapText="1"/>
    </xf>
    <xf numFmtId="0" fontId="9" fillId="3" borderId="4" xfId="0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0" fontId="3" fillId="0" borderId="4" xfId="5" applyFont="1" applyFill="1" applyBorder="1" applyAlignment="1">
      <alignment vertical="top" wrapText="1"/>
    </xf>
    <xf numFmtId="0" fontId="3" fillId="0" borderId="4" xfId="5" applyFont="1" applyFill="1" applyBorder="1" applyAlignment="1">
      <alignment horizontal="center" vertical="top" wrapText="1"/>
    </xf>
    <xf numFmtId="4" fontId="3" fillId="0" borderId="4" xfId="5" applyNumberFormat="1" applyFont="1" applyFill="1" applyBorder="1" applyAlignment="1">
      <alignment vertical="top" wrapText="1"/>
    </xf>
    <xf numFmtId="44" fontId="0" fillId="0" borderId="0" xfId="0" applyNumberFormat="1"/>
    <xf numFmtId="164" fontId="5" fillId="0" borderId="0" xfId="2" applyNumberFormat="1" applyFont="1" applyFill="1" applyBorder="1" applyAlignment="1">
      <alignment horizontal="right" vertical="top" wrapText="1"/>
    </xf>
    <xf numFmtId="164" fontId="0" fillId="0" borderId="0" xfId="0" applyNumberFormat="1"/>
    <xf numFmtId="164" fontId="5" fillId="0" borderId="12" xfId="2" applyNumberFormat="1" applyFont="1" applyFill="1" applyBorder="1" applyAlignment="1">
      <alignment horizontal="right" vertical="top" wrapText="1"/>
    </xf>
    <xf numFmtId="164" fontId="11" fillId="0" borderId="12" xfId="2" applyNumberFormat="1" applyFont="1" applyFill="1" applyBorder="1" applyAlignment="1">
      <alignment horizontal="right" vertical="top" wrapText="1"/>
    </xf>
    <xf numFmtId="0" fontId="9" fillId="0" borderId="4" xfId="0" applyFont="1" applyFill="1" applyBorder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166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2" applyNumberFormat="1" applyFont="1" applyFill="1" applyBorder="1" applyAlignment="1">
      <alignment horizontal="right" vertical="top" wrapText="1"/>
    </xf>
    <xf numFmtId="164" fontId="3" fillId="0" borderId="9" xfId="2" applyNumberFormat="1" applyFont="1" applyFill="1" applyBorder="1" applyAlignment="1">
      <alignment horizontal="right" vertical="center" wrapText="1"/>
    </xf>
    <xf numFmtId="0" fontId="23" fillId="0" borderId="0" xfId="0" applyFont="1" applyFill="1"/>
    <xf numFmtId="0" fontId="23" fillId="0" borderId="0" xfId="0" applyFont="1"/>
    <xf numFmtId="0" fontId="11" fillId="3" borderId="10" xfId="0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4" fontId="11" fillId="3" borderId="3" xfId="5" applyNumberFormat="1" applyFont="1" applyFill="1" applyBorder="1" applyAlignment="1">
      <alignment horizontal="center" vertical="center" wrapText="1"/>
    </xf>
    <xf numFmtId="44" fontId="11" fillId="3" borderId="3" xfId="2" applyNumberFormat="1" applyFont="1" applyFill="1" applyBorder="1" applyAlignment="1">
      <alignment horizontal="center" vertical="center" wrapText="1"/>
    </xf>
    <xf numFmtId="164" fontId="11" fillId="3" borderId="2" xfId="2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4" xfId="5" applyNumberFormat="1" applyFont="1" applyFill="1" applyBorder="1" applyAlignment="1">
      <alignment horizontal="right" vertical="center" wrapText="1"/>
    </xf>
    <xf numFmtId="4" fontId="23" fillId="0" borderId="0" xfId="0" applyNumberFormat="1" applyFont="1"/>
    <xf numFmtId="49" fontId="3" fillId="0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left" vertical="center" wrapText="1"/>
    </xf>
    <xf numFmtId="0" fontId="11" fillId="3" borderId="4" xfId="5" applyFont="1" applyFill="1" applyBorder="1" applyAlignment="1">
      <alignment horizontal="center" vertical="center" wrapText="1"/>
    </xf>
    <xf numFmtId="4" fontId="11" fillId="3" borderId="4" xfId="5" applyNumberFormat="1" applyFont="1" applyFill="1" applyBorder="1" applyAlignment="1">
      <alignment vertical="center" wrapText="1"/>
    </xf>
    <xf numFmtId="164" fontId="11" fillId="3" borderId="4" xfId="2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6" fontId="3" fillId="2" borderId="4" xfId="0" applyNumberFormat="1" applyFont="1" applyFill="1" applyBorder="1" applyAlignment="1" applyProtection="1">
      <alignment horizontal="left" vertical="center" wrapText="1"/>
    </xf>
    <xf numFmtId="4" fontId="3" fillId="0" borderId="4" xfId="0" applyNumberFormat="1" applyFont="1" applyFill="1" applyBorder="1" applyAlignment="1">
      <alignment vertical="center" wrapText="1"/>
    </xf>
    <xf numFmtId="164" fontId="3" fillId="0" borderId="4" xfId="2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6" fontId="3" fillId="0" borderId="4" xfId="0" applyNumberFormat="1" applyFont="1" applyFill="1" applyBorder="1" applyAlignment="1" applyProtection="1">
      <alignment horizontal="left" vertical="center" wrapText="1"/>
    </xf>
    <xf numFmtId="49" fontId="11" fillId="3" borderId="5" xfId="0" applyNumberFormat="1" applyFont="1" applyFill="1" applyBorder="1" applyAlignment="1">
      <alignment horizontal="left" vertical="center" wrapText="1"/>
    </xf>
    <xf numFmtId="0" fontId="11" fillId="3" borderId="4" xfId="5" applyFont="1" applyFill="1" applyBorder="1" applyAlignment="1">
      <alignment horizontal="center" vertical="top" wrapText="1"/>
    </xf>
    <xf numFmtId="4" fontId="11" fillId="3" borderId="4" xfId="5" applyNumberFormat="1" applyFont="1" applyFill="1" applyBorder="1" applyAlignment="1">
      <alignment vertical="top" wrapText="1"/>
    </xf>
    <xf numFmtId="164" fontId="11" fillId="3" borderId="4" xfId="2" applyNumberFormat="1" applyFont="1" applyFill="1" applyBorder="1" applyAlignment="1">
      <alignment horizontal="right" vertical="top" wrapText="1"/>
    </xf>
    <xf numFmtId="164" fontId="24" fillId="3" borderId="9" xfId="2" applyNumberFormat="1" applyFont="1" applyFill="1" applyBorder="1" applyAlignment="1">
      <alignment horizontal="right" vertical="top" wrapText="1"/>
    </xf>
    <xf numFmtId="0" fontId="3" fillId="0" borderId="4" xfId="5" applyFont="1" applyFill="1" applyBorder="1" applyAlignment="1">
      <alignment horizontal="center" vertical="center" wrapText="1"/>
    </xf>
    <xf numFmtId="4" fontId="3" fillId="0" borderId="4" xfId="5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167" fontId="3" fillId="0" borderId="4" xfId="5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vertical="center"/>
    </xf>
    <xf numFmtId="0" fontId="9" fillId="2" borderId="4" xfId="0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vertical="center"/>
    </xf>
    <xf numFmtId="164" fontId="9" fillId="0" borderId="4" xfId="0" applyNumberFormat="1" applyFont="1" applyFill="1" applyBorder="1" applyAlignment="1">
      <alignment horizontal="right" vertical="center"/>
    </xf>
    <xf numFmtId="4" fontId="3" fillId="3" borderId="4" xfId="5" applyNumberFormat="1" applyFont="1" applyFill="1" applyBorder="1" applyAlignment="1">
      <alignment vertical="top" wrapText="1"/>
    </xf>
    <xf numFmtId="164" fontId="3" fillId="0" borderId="9" xfId="2" applyNumberFormat="1" applyFont="1" applyFill="1" applyBorder="1" applyAlignment="1">
      <alignment horizontal="right" vertical="top" wrapText="1"/>
    </xf>
    <xf numFmtId="0" fontId="3" fillId="0" borderId="5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wrapText="1"/>
    </xf>
    <xf numFmtId="0" fontId="9" fillId="0" borderId="4" xfId="0" applyFont="1" applyFill="1" applyBorder="1" applyAlignment="1">
      <alignment horizontal="center"/>
    </xf>
    <xf numFmtId="4" fontId="3" fillId="0" borderId="4" xfId="5" applyNumberFormat="1" applyFont="1" applyFill="1" applyBorder="1" applyAlignment="1">
      <alignment wrapText="1"/>
    </xf>
    <xf numFmtId="164" fontId="9" fillId="0" borderId="4" xfId="0" applyNumberFormat="1" applyFont="1" applyFill="1" applyBorder="1" applyAlignment="1">
      <alignment horizontal="right"/>
    </xf>
    <xf numFmtId="164" fontId="3" fillId="0" borderId="9" xfId="2" applyNumberFormat="1" applyFont="1" applyFill="1" applyBorder="1" applyAlignment="1">
      <alignment horizontal="right" wrapText="1"/>
    </xf>
    <xf numFmtId="0" fontId="25" fillId="0" borderId="4" xfId="0" applyFont="1" applyFill="1" applyBorder="1" applyAlignment="1"/>
    <xf numFmtId="164" fontId="3" fillId="0" borderId="4" xfId="2" applyNumberFormat="1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wrapText="1"/>
    </xf>
    <xf numFmtId="0" fontId="9" fillId="0" borderId="11" xfId="0" applyFont="1" applyFill="1" applyBorder="1" applyAlignment="1">
      <alignment horizontal="center"/>
    </xf>
    <xf numFmtId="4" fontId="3" fillId="0" borderId="11" xfId="0" applyNumberFormat="1" applyFont="1" applyFill="1" applyBorder="1" applyAlignment="1">
      <alignment wrapText="1"/>
    </xf>
    <xf numFmtId="164" fontId="3" fillId="0" borderId="17" xfId="2" applyNumberFormat="1" applyFont="1" applyFill="1" applyBorder="1" applyAlignment="1">
      <alignment horizontal="right" wrapText="1"/>
    </xf>
    <xf numFmtId="0" fontId="17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9" fillId="0" borderId="0" xfId="0" applyFont="1" applyFill="1" applyAlignment="1">
      <alignment horizontal="right" vertical="top"/>
    </xf>
    <xf numFmtId="0" fontId="16" fillId="0" borderId="0" xfId="0" applyFont="1"/>
    <xf numFmtId="49" fontId="11" fillId="0" borderId="0" xfId="0" applyNumberFormat="1" applyFont="1" applyFill="1" applyBorder="1" applyAlignment="1">
      <alignment horizontal="left"/>
    </xf>
    <xf numFmtId="49" fontId="3" fillId="0" borderId="0" xfId="0" applyNumberFormat="1" applyFont="1" applyBorder="1"/>
    <xf numFmtId="0" fontId="3" fillId="0" borderId="0" xfId="0" applyFont="1" applyBorder="1"/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4" xfId="0" applyFont="1" applyBorder="1" applyAlignment="1">
      <alignment horizontal="right"/>
    </xf>
    <xf numFmtId="0" fontId="16" fillId="0" borderId="15" xfId="0" applyFont="1" applyBorder="1" applyAlignment="1">
      <alignment horizontal="right"/>
    </xf>
    <xf numFmtId="0" fontId="18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 wrapText="1"/>
    </xf>
    <xf numFmtId="0" fontId="18" fillId="0" borderId="0" xfId="0" applyFont="1" applyFill="1" applyBorder="1" applyAlignment="1">
      <alignment horizontal="center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7" fillId="0" borderId="14" xfId="0" applyFont="1" applyBorder="1"/>
    <xf numFmtId="0" fontId="17" fillId="0" borderId="14" xfId="0" applyFont="1" applyBorder="1" applyAlignment="1">
      <alignment horizontal="left"/>
    </xf>
    <xf numFmtId="0" fontId="17" fillId="0" borderId="3" xfId="0" applyFont="1" applyBorder="1"/>
    <xf numFmtId="0" fontId="17" fillId="0" borderId="4" xfId="0" applyFont="1" applyBorder="1"/>
    <xf numFmtId="0" fontId="17" fillId="0" borderId="4" xfId="0" applyFont="1" applyFill="1" applyBorder="1"/>
    <xf numFmtId="0" fontId="17" fillId="0" borderId="11" xfId="0" applyFont="1" applyBorder="1"/>
    <xf numFmtId="0" fontId="17" fillId="0" borderId="3" xfId="0" applyFont="1" applyBorder="1" applyAlignment="1">
      <alignment horizontal="left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left"/>
    </xf>
    <xf numFmtId="0" fontId="17" fillId="0" borderId="4" xfId="0" applyFont="1" applyBorder="1" applyAlignment="1">
      <alignment horizontal="center"/>
    </xf>
    <xf numFmtId="0" fontId="17" fillId="0" borderId="11" xfId="0" applyFont="1" applyBorder="1" applyAlignment="1">
      <alignment horizontal="left"/>
    </xf>
    <xf numFmtId="0" fontId="17" fillId="0" borderId="11" xfId="0" applyFont="1" applyBorder="1" applyAlignment="1">
      <alignment horizontal="center"/>
    </xf>
    <xf numFmtId="0" fontId="26" fillId="0" borderId="10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16" xfId="0" applyFont="1" applyFill="1" applyBorder="1" applyAlignment="1">
      <alignment horizontal="center"/>
    </xf>
    <xf numFmtId="0" fontId="17" fillId="0" borderId="3" xfId="0" applyFont="1" applyFill="1" applyBorder="1"/>
    <xf numFmtId="0" fontId="17" fillId="0" borderId="11" xfId="0" applyFont="1" applyFill="1" applyBorder="1"/>
    <xf numFmtId="0" fontId="17" fillId="0" borderId="4" xfId="0" applyFont="1" applyBorder="1" applyAlignment="1">
      <alignment horizontal="center" wrapText="1"/>
    </xf>
    <xf numFmtId="4" fontId="18" fillId="0" borderId="0" xfId="0" applyNumberFormat="1" applyFont="1" applyFill="1" applyBorder="1"/>
    <xf numFmtId="0" fontId="26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18" fillId="0" borderId="0" xfId="0" applyFont="1" applyAlignment="1">
      <alignment horizontal="right"/>
    </xf>
    <xf numFmtId="164" fontId="18" fillId="0" borderId="0" xfId="0" applyNumberFormat="1" applyFont="1"/>
    <xf numFmtId="4" fontId="18" fillId="0" borderId="0" xfId="0" applyNumberFormat="1" applyFont="1" applyBorder="1"/>
    <xf numFmtId="167" fontId="3" fillId="0" borderId="4" xfId="0" applyNumberFormat="1" applyFont="1" applyFill="1" applyBorder="1" applyAlignment="1">
      <alignment vertical="center" wrapText="1"/>
    </xf>
    <xf numFmtId="0" fontId="17" fillId="0" borderId="0" xfId="0" applyFont="1"/>
    <xf numFmtId="0" fontId="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left"/>
    </xf>
    <xf numFmtId="0" fontId="17" fillId="0" borderId="10" xfId="0" applyFont="1" applyBorder="1" applyAlignment="1">
      <alignment horizontal="center"/>
    </xf>
    <xf numFmtId="0" fontId="17" fillId="0" borderId="3" xfId="0" applyFont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1" xfId="0" applyFont="1" applyBorder="1" applyAlignment="1">
      <alignment horizontal="center" wrapText="1"/>
    </xf>
    <xf numFmtId="0" fontId="17" fillId="0" borderId="10" xfId="0" applyFont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1" xfId="0" applyFont="1" applyBorder="1" applyAlignment="1">
      <alignment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4" fontId="3" fillId="0" borderId="4" xfId="5" applyNumberFormat="1" applyFont="1" applyFill="1" applyBorder="1" applyAlignment="1">
      <alignment horizontal="right" vertical="top" wrapText="1"/>
    </xf>
    <xf numFmtId="0" fontId="3" fillId="0" borderId="4" xfId="5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vertical="center" wrapText="1"/>
    </xf>
    <xf numFmtId="164" fontId="13" fillId="0" borderId="4" xfId="2" applyNumberFormat="1" applyFont="1" applyFill="1" applyBorder="1" applyAlignment="1">
      <alignment horizontal="right" vertical="center" wrapText="1"/>
    </xf>
    <xf numFmtId="164" fontId="13" fillId="0" borderId="9" xfId="2" applyNumberFormat="1" applyFont="1" applyFill="1" applyBorder="1" applyAlignment="1">
      <alignment horizontal="right" vertical="center" wrapText="1"/>
    </xf>
    <xf numFmtId="0" fontId="29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164" fontId="11" fillId="3" borderId="9" xfId="2" applyNumberFormat="1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11" fillId="0" borderId="7" xfId="5" applyNumberFormat="1" applyFont="1" applyFill="1" applyBorder="1" applyAlignment="1">
      <alignment horizontal="center" vertical="center" wrapText="1"/>
    </xf>
    <xf numFmtId="44" fontId="11" fillId="0" borderId="7" xfId="2" applyNumberFormat="1" applyFont="1" applyFill="1" applyBorder="1" applyAlignment="1">
      <alignment horizontal="center" vertical="center" wrapText="1"/>
    </xf>
    <xf numFmtId="44" fontId="11" fillId="0" borderId="8" xfId="2" applyNumberFormat="1" applyFont="1" applyFill="1" applyBorder="1" applyAlignment="1">
      <alignment horizontal="center" vertical="center" wrapText="1"/>
    </xf>
    <xf numFmtId="0" fontId="25" fillId="0" borderId="4" xfId="0" applyFont="1" applyFill="1" applyBorder="1"/>
    <xf numFmtId="0" fontId="28" fillId="0" borderId="4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4" xfId="0" applyFont="1" applyFill="1" applyBorder="1" applyAlignment="1">
      <alignment wrapText="1"/>
    </xf>
    <xf numFmtId="0" fontId="29" fillId="4" borderId="0" xfId="0" applyFont="1" applyFill="1" applyAlignment="1">
      <alignment vertical="center"/>
    </xf>
    <xf numFmtId="0" fontId="23" fillId="3" borderId="0" xfId="0" applyFont="1" applyFill="1"/>
    <xf numFmtId="4" fontId="10" fillId="0" borderId="0" xfId="0" applyNumberFormat="1" applyFont="1" applyFill="1" applyAlignment="1">
      <alignment horizontal="left"/>
    </xf>
    <xf numFmtId="0" fontId="8" fillId="0" borderId="0" xfId="0" applyFont="1" applyFill="1" applyAlignment="1"/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/>
    </xf>
    <xf numFmtId="4" fontId="10" fillId="0" borderId="0" xfId="0" applyNumberFormat="1" applyFont="1" applyFill="1" applyAlignment="1">
      <alignment horizontal="left" vertical="center" wrapText="1"/>
    </xf>
    <xf numFmtId="4" fontId="10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 applyAlignment="1">
      <alignment horizontal="left" vertical="top" wrapText="1"/>
    </xf>
    <xf numFmtId="164" fontId="17" fillId="0" borderId="3" xfId="0" applyNumberFormat="1" applyFont="1" applyFill="1" applyBorder="1" applyAlignment="1">
      <alignment horizontal="right"/>
    </xf>
    <xf numFmtId="164" fontId="17" fillId="0" borderId="2" xfId="0" applyNumberFormat="1" applyFont="1" applyBorder="1"/>
    <xf numFmtId="164" fontId="17" fillId="0" borderId="4" xfId="0" applyNumberFormat="1" applyFont="1" applyBorder="1"/>
    <xf numFmtId="164" fontId="17" fillId="0" borderId="9" xfId="0" applyNumberFormat="1" applyFont="1" applyBorder="1"/>
    <xf numFmtId="164" fontId="17" fillId="0" borderId="17" xfId="0" applyNumberFormat="1" applyFont="1" applyBorder="1"/>
    <xf numFmtId="164" fontId="17" fillId="0" borderId="3" xfId="0" applyNumberFormat="1" applyFont="1" applyBorder="1"/>
    <xf numFmtId="164" fontId="18" fillId="0" borderId="0" xfId="0" applyNumberFormat="1" applyFont="1" applyFill="1" applyBorder="1"/>
    <xf numFmtId="164" fontId="17" fillId="0" borderId="11" xfId="0" applyNumberFormat="1" applyFont="1" applyBorder="1"/>
    <xf numFmtId="164" fontId="16" fillId="0" borderId="0" xfId="0" applyNumberFormat="1" applyFont="1"/>
    <xf numFmtId="164" fontId="9" fillId="0" borderId="11" xfId="0" applyNumberFormat="1" applyFont="1" applyFill="1" applyBorder="1" applyAlignment="1">
      <alignment horizontal="right"/>
    </xf>
  </cellXfs>
  <cellStyles count="8">
    <cellStyle name="Hypertextový odkaz 2" xfId="1"/>
    <cellStyle name="Měna 2" xfId="2"/>
    <cellStyle name="měny 2" xfId="3"/>
    <cellStyle name="Normální" xfId="0" builtinId="0"/>
    <cellStyle name="normální 2" xfId="4"/>
    <cellStyle name="normální_List1_1" xfId="5"/>
    <cellStyle name="Styl 1" xfId="6"/>
    <cellStyle name="třimísta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47625</xdr:colOff>
      <xdr:row>85</xdr:row>
      <xdr:rowOff>9525</xdr:rowOff>
    </xdr:to>
    <xdr:pic>
      <xdr:nvPicPr>
        <xdr:cNvPr id="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7073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9525</xdr:rowOff>
    </xdr:to>
    <xdr:pic>
      <xdr:nvPicPr>
        <xdr:cNvPr id="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1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47625</xdr:colOff>
      <xdr:row>75</xdr:row>
      <xdr:rowOff>19050</xdr:rowOff>
    </xdr:to>
    <xdr:pic>
      <xdr:nvPicPr>
        <xdr:cNvPr id="1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1357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9525</xdr:rowOff>
    </xdr:to>
    <xdr:pic>
      <xdr:nvPicPr>
        <xdr:cNvPr id="1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76</xdr:row>
      <xdr:rowOff>0</xdr:rowOff>
    </xdr:from>
    <xdr:to>
      <xdr:col>6</xdr:col>
      <xdr:colOff>47625</xdr:colOff>
      <xdr:row>76</xdr:row>
      <xdr:rowOff>19050</xdr:rowOff>
    </xdr:to>
    <xdr:pic>
      <xdr:nvPicPr>
        <xdr:cNvPr id="1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31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87</xdr:row>
      <xdr:rowOff>28575</xdr:rowOff>
    </xdr:from>
    <xdr:to>
      <xdr:col>6</xdr:col>
      <xdr:colOff>38100</xdr:colOff>
      <xdr:row>87</xdr:row>
      <xdr:rowOff>47625</xdr:rowOff>
    </xdr:to>
    <xdr:pic>
      <xdr:nvPicPr>
        <xdr:cNvPr id="1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9625" y="16116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781050</xdr:colOff>
      <xdr:row>85</xdr:row>
      <xdr:rowOff>123825</xdr:rowOff>
    </xdr:from>
    <xdr:to>
      <xdr:col>5</xdr:col>
      <xdr:colOff>828675</xdr:colOff>
      <xdr:row>85</xdr:row>
      <xdr:rowOff>142875</xdr:rowOff>
    </xdr:to>
    <xdr:pic>
      <xdr:nvPicPr>
        <xdr:cNvPr id="1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15887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857250</xdr:colOff>
      <xdr:row>77</xdr:row>
      <xdr:rowOff>85725</xdr:rowOff>
    </xdr:from>
    <xdr:to>
      <xdr:col>6</xdr:col>
      <xdr:colOff>19050</xdr:colOff>
      <xdr:row>77</xdr:row>
      <xdr:rowOff>104775</xdr:rowOff>
    </xdr:to>
    <xdr:pic>
      <xdr:nvPicPr>
        <xdr:cNvPr id="1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0575" y="14516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1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4976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2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2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9525</xdr:rowOff>
    </xdr:to>
    <xdr:pic>
      <xdr:nvPicPr>
        <xdr:cNvPr id="3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6</xdr:col>
      <xdr:colOff>47625</xdr:colOff>
      <xdr:row>77</xdr:row>
      <xdr:rowOff>19050</xdr:rowOff>
    </xdr:to>
    <xdr:pic>
      <xdr:nvPicPr>
        <xdr:cNvPr id="3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98215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3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3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4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9525</xdr:rowOff>
    </xdr:to>
    <xdr:pic>
      <xdr:nvPicPr>
        <xdr:cNvPr id="4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47625</xdr:colOff>
      <xdr:row>91</xdr:row>
      <xdr:rowOff>19050</xdr:rowOff>
    </xdr:to>
    <xdr:pic>
      <xdr:nvPicPr>
        <xdr:cNvPr id="4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0025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9525</xdr:rowOff>
    </xdr:to>
    <xdr:pic>
      <xdr:nvPicPr>
        <xdr:cNvPr id="4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4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5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92</xdr:row>
      <xdr:rowOff>0</xdr:rowOff>
    </xdr:from>
    <xdr:to>
      <xdr:col>6</xdr:col>
      <xdr:colOff>47625</xdr:colOff>
      <xdr:row>92</xdr:row>
      <xdr:rowOff>19050</xdr:rowOff>
    </xdr:to>
    <xdr:pic>
      <xdr:nvPicPr>
        <xdr:cNvPr id="5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1834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9525</xdr:rowOff>
    </xdr:to>
    <xdr:pic>
      <xdr:nvPicPr>
        <xdr:cNvPr id="5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80</xdr:row>
      <xdr:rowOff>0</xdr:rowOff>
    </xdr:from>
    <xdr:to>
      <xdr:col>6</xdr:col>
      <xdr:colOff>47625</xdr:colOff>
      <xdr:row>80</xdr:row>
      <xdr:rowOff>19050</xdr:rowOff>
    </xdr:to>
    <xdr:pic>
      <xdr:nvPicPr>
        <xdr:cNvPr id="5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3644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5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81</xdr:row>
      <xdr:rowOff>0</xdr:rowOff>
    </xdr:from>
    <xdr:to>
      <xdr:col>6</xdr:col>
      <xdr:colOff>47625</xdr:colOff>
      <xdr:row>81</xdr:row>
      <xdr:rowOff>9525</xdr:rowOff>
    </xdr:to>
    <xdr:pic>
      <xdr:nvPicPr>
        <xdr:cNvPr id="6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205454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6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6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420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7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7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8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8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9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9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0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0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1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1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19050"/>
    <xdr:pic>
      <xdr:nvPicPr>
        <xdr:cNvPr id="12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2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139</xdr:row>
      <xdr:rowOff>0</xdr:rowOff>
    </xdr:from>
    <xdr:ext cx="47625" cy="9525"/>
    <xdr:pic>
      <xdr:nvPicPr>
        <xdr:cNvPr id="13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3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4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83</xdr:row>
      <xdr:rowOff>0</xdr:rowOff>
    </xdr:from>
    <xdr:ext cx="47625" cy="9525"/>
    <xdr:pic>
      <xdr:nvPicPr>
        <xdr:cNvPr id="14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410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9525"/>
    <xdr:pic>
      <xdr:nvPicPr>
        <xdr:cNvPr id="14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75</xdr:row>
      <xdr:rowOff>0</xdr:rowOff>
    </xdr:from>
    <xdr:ext cx="47625" cy="19050"/>
    <xdr:pic>
      <xdr:nvPicPr>
        <xdr:cNvPr id="14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67843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4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15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15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5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5726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6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7345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17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8964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7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7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8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18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18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7630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8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19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19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19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08685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0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0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21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21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92487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1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1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2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9525"/>
    <xdr:pic>
      <xdr:nvPicPr>
        <xdr:cNvPr id="22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88</xdr:row>
      <xdr:rowOff>0</xdr:rowOff>
    </xdr:from>
    <xdr:ext cx="47625" cy="19050"/>
    <xdr:pic>
      <xdr:nvPicPr>
        <xdr:cNvPr id="22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60107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2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23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23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89249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3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1031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4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33956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4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5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5376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5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97358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6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6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07108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7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7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26920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8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46732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8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22860</xdr:rowOff>
    </xdr:to>
    <xdr:pic>
      <xdr:nvPicPr>
        <xdr:cNvPr id="29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665440"/>
          <a:ext cx="45720" cy="2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29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75</xdr:row>
      <xdr:rowOff>0</xdr:rowOff>
    </xdr:from>
    <xdr:to>
      <xdr:col>6</xdr:col>
      <xdr:colOff>45720</xdr:colOff>
      <xdr:row>75</xdr:row>
      <xdr:rowOff>7620</xdr:rowOff>
    </xdr:to>
    <xdr:pic>
      <xdr:nvPicPr>
        <xdr:cNvPr id="30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0863560"/>
          <a:ext cx="457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0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0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1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9525"/>
    <xdr:pic>
      <xdr:nvPicPr>
        <xdr:cNvPr id="31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78</xdr:row>
      <xdr:rowOff>0</xdr:rowOff>
    </xdr:from>
    <xdr:ext cx="47625" cy="19050"/>
    <xdr:pic>
      <xdr:nvPicPr>
        <xdr:cNvPr id="31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52906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9525"/>
    <xdr:pic>
      <xdr:nvPicPr>
        <xdr:cNvPr id="31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1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2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79</xdr:row>
      <xdr:rowOff>0</xdr:rowOff>
    </xdr:from>
    <xdr:ext cx="47625" cy="19050"/>
    <xdr:pic>
      <xdr:nvPicPr>
        <xdr:cNvPr id="32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8720" y="116967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2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2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3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3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34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34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4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4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5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5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36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36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337310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6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37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37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3940" y="15057120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7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7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8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8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9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9525"/>
    <xdr:pic>
      <xdr:nvPicPr>
        <xdr:cNvPr id="39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89</xdr:row>
      <xdr:rowOff>0</xdr:rowOff>
    </xdr:from>
    <xdr:ext cx="47625" cy="19050"/>
    <xdr:pic>
      <xdr:nvPicPr>
        <xdr:cNvPr id="39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39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39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9525"/>
    <xdr:pic>
      <xdr:nvPicPr>
        <xdr:cNvPr id="40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90</xdr:row>
      <xdr:rowOff>0</xdr:rowOff>
    </xdr:from>
    <xdr:ext cx="47625" cy="19050"/>
    <xdr:pic>
      <xdr:nvPicPr>
        <xdr:cNvPr id="40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0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1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1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9525"/>
    <xdr:pic>
      <xdr:nvPicPr>
        <xdr:cNvPr id="42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91</xdr:row>
      <xdr:rowOff>0</xdr:rowOff>
    </xdr:from>
    <xdr:ext cx="47625" cy="19050"/>
    <xdr:pic>
      <xdr:nvPicPr>
        <xdr:cNvPr id="42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2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2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9525"/>
    <xdr:pic>
      <xdr:nvPicPr>
        <xdr:cNvPr id="43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3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4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92</xdr:row>
      <xdr:rowOff>0</xdr:rowOff>
    </xdr:from>
    <xdr:ext cx="47625" cy="19050"/>
    <xdr:pic>
      <xdr:nvPicPr>
        <xdr:cNvPr id="44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4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4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9525"/>
    <xdr:pic>
      <xdr:nvPicPr>
        <xdr:cNvPr id="45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93</xdr:row>
      <xdr:rowOff>0</xdr:rowOff>
    </xdr:from>
    <xdr:ext cx="47625" cy="19050"/>
    <xdr:pic>
      <xdr:nvPicPr>
        <xdr:cNvPr id="45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5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5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6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6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7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9525"/>
    <xdr:pic>
      <xdr:nvPicPr>
        <xdr:cNvPr id="47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94</xdr:row>
      <xdr:rowOff>0</xdr:rowOff>
    </xdr:from>
    <xdr:ext cx="47625" cy="19050"/>
    <xdr:pic>
      <xdr:nvPicPr>
        <xdr:cNvPr id="47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7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7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9525"/>
    <xdr:pic>
      <xdr:nvPicPr>
        <xdr:cNvPr id="48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95</xdr:row>
      <xdr:rowOff>0</xdr:rowOff>
    </xdr:from>
    <xdr:ext cx="47625" cy="19050"/>
    <xdr:pic>
      <xdr:nvPicPr>
        <xdr:cNvPr id="48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8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4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4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4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4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4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4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4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4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5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5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5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5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5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5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5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5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5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5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6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6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6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6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6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6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6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6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6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6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7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7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7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7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7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7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7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7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7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7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8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498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8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8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8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8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8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8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8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8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9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9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9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9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9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9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9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9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9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499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0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0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0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0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0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0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0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0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0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0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1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1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1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1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1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1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1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1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1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1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2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9525"/>
    <xdr:pic>
      <xdr:nvPicPr>
        <xdr:cNvPr id="502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2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2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2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2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2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2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2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2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3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3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32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33" name="Picture 1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34" name="Picture 2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35" name="Picture 3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36" name="Picture 4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37" name="Picture 5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38" name="Picture 6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39" name="Picture 7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40" name="Picture 8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96</xdr:row>
      <xdr:rowOff>0</xdr:rowOff>
    </xdr:from>
    <xdr:ext cx="47625" cy="19050"/>
    <xdr:pic>
      <xdr:nvPicPr>
        <xdr:cNvPr id="5041" name="Picture 9" descr="Zelená střech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16278225"/>
          <a:ext cx="476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40"/>
  <sheetViews>
    <sheetView view="pageBreakPreview" zoomScaleNormal="100" zoomScaleSheetLayoutView="100" workbookViewId="0">
      <selection activeCell="G48" sqref="G48"/>
    </sheetView>
  </sheetViews>
  <sheetFormatPr defaultRowHeight="13.15" customHeight="1" x14ac:dyDescent="0.25"/>
  <cols>
    <col min="1" max="1" width="8.5703125" customWidth="1"/>
    <col min="2" max="2" width="13.5703125" style="49" customWidth="1"/>
    <col min="3" max="3" width="72.140625" customWidth="1"/>
    <col min="5" max="5" width="9.85546875" bestFit="1" customWidth="1"/>
    <col min="6" max="6" width="13.28515625" customWidth="1"/>
    <col min="7" max="7" width="19.5703125" customWidth="1"/>
    <col min="9" max="9" width="13.7109375" bestFit="1" customWidth="1"/>
  </cols>
  <sheetData>
    <row r="1" spans="1:9" ht="14.25" customHeight="1" x14ac:dyDescent="0.25">
      <c r="A1" s="22" t="s">
        <v>0</v>
      </c>
      <c r="B1" s="63" t="s">
        <v>255</v>
      </c>
      <c r="C1" s="21"/>
      <c r="D1" s="14"/>
      <c r="E1" s="24" t="s">
        <v>1</v>
      </c>
      <c r="F1" s="225" t="s">
        <v>252</v>
      </c>
      <c r="G1" s="225"/>
    </row>
    <row r="2" spans="1:9" ht="16.5" customHeight="1" x14ac:dyDescent="0.25">
      <c r="A2" s="15" t="s">
        <v>2</v>
      </c>
      <c r="B2" s="226" t="s">
        <v>3</v>
      </c>
      <c r="C2" s="226"/>
      <c r="D2" s="16"/>
      <c r="E2" s="18"/>
      <c r="F2" s="227" t="s">
        <v>253</v>
      </c>
      <c r="G2" s="227"/>
    </row>
    <row r="3" spans="1:9" ht="15" customHeight="1" x14ac:dyDescent="0.25">
      <c r="A3" s="23" t="s">
        <v>4</v>
      </c>
      <c r="B3" s="228" t="s">
        <v>5</v>
      </c>
      <c r="C3" s="228"/>
      <c r="D3" s="17"/>
      <c r="E3" s="19"/>
      <c r="F3" s="128" t="s">
        <v>254</v>
      </c>
      <c r="G3" s="128"/>
    </row>
    <row r="4" spans="1:9" ht="13.15" customHeight="1" thickBot="1" x14ac:dyDescent="0.35"/>
    <row r="5" spans="1:9" s="71" customFormat="1" ht="27.6" customHeight="1" thickBot="1" x14ac:dyDescent="0.25">
      <c r="A5" s="213" t="s">
        <v>26</v>
      </c>
      <c r="B5" s="214" t="s">
        <v>27</v>
      </c>
      <c r="C5" s="214" t="s">
        <v>28</v>
      </c>
      <c r="D5" s="215" t="s">
        <v>29</v>
      </c>
      <c r="E5" s="216" t="s">
        <v>30</v>
      </c>
      <c r="F5" s="217" t="s">
        <v>31</v>
      </c>
      <c r="G5" s="218" t="s">
        <v>32</v>
      </c>
    </row>
    <row r="6" spans="1:9" s="71" customFormat="1" ht="13.15" customHeight="1" x14ac:dyDescent="0.2">
      <c r="A6" s="72"/>
      <c r="B6" s="73"/>
      <c r="C6" s="74" t="s">
        <v>33</v>
      </c>
      <c r="D6" s="75"/>
      <c r="E6" s="76"/>
      <c r="F6" s="77"/>
      <c r="G6" s="78">
        <f>SUM(G7:G16)</f>
        <v>0</v>
      </c>
    </row>
    <row r="7" spans="1:9" s="71" customFormat="1" ht="13.5" customHeight="1" x14ac:dyDescent="0.2">
      <c r="A7" s="64">
        <v>1</v>
      </c>
      <c r="B7" s="65" t="s">
        <v>37</v>
      </c>
      <c r="C7" s="66" t="s">
        <v>217</v>
      </c>
      <c r="D7" s="79" t="s">
        <v>49</v>
      </c>
      <c r="E7" s="80">
        <v>6</v>
      </c>
      <c r="F7" s="121">
        <v>0</v>
      </c>
      <c r="G7" s="69">
        <f>E7*F7</f>
        <v>0</v>
      </c>
    </row>
    <row r="8" spans="1:9" s="71" customFormat="1" ht="13.5" customHeight="1" x14ac:dyDescent="0.2">
      <c r="A8" s="64">
        <v>2</v>
      </c>
      <c r="B8" s="65" t="s">
        <v>37</v>
      </c>
      <c r="C8" s="66" t="s">
        <v>218</v>
      </c>
      <c r="D8" s="79" t="s">
        <v>45</v>
      </c>
      <c r="E8" s="80">
        <v>90</v>
      </c>
      <c r="F8" s="121">
        <v>0</v>
      </c>
      <c r="G8" s="69">
        <f t="shared" ref="G8:G16" si="0">E8*F8</f>
        <v>0</v>
      </c>
    </row>
    <row r="9" spans="1:9" s="71" customFormat="1" ht="12" customHeight="1" x14ac:dyDescent="0.2">
      <c r="A9" s="64">
        <v>3</v>
      </c>
      <c r="B9" s="65" t="s">
        <v>219</v>
      </c>
      <c r="C9" s="66" t="s">
        <v>251</v>
      </c>
      <c r="D9" s="67" t="s">
        <v>224</v>
      </c>
      <c r="E9" s="80">
        <v>20</v>
      </c>
      <c r="F9" s="121">
        <v>0</v>
      </c>
      <c r="G9" s="69">
        <f t="shared" si="0"/>
        <v>0</v>
      </c>
      <c r="I9" s="81"/>
    </row>
    <row r="10" spans="1:9" s="71" customFormat="1" ht="14.25" customHeight="1" x14ac:dyDescent="0.2">
      <c r="A10" s="64">
        <v>4</v>
      </c>
      <c r="B10" s="65" t="s">
        <v>37</v>
      </c>
      <c r="C10" s="66" t="s">
        <v>269</v>
      </c>
      <c r="D10" s="67" t="s">
        <v>224</v>
      </c>
      <c r="E10" s="80">
        <v>28</v>
      </c>
      <c r="F10" s="121">
        <v>0</v>
      </c>
      <c r="G10" s="69">
        <f t="shared" si="0"/>
        <v>0</v>
      </c>
    </row>
    <row r="11" spans="1:9" s="71" customFormat="1" ht="13.5" customHeight="1" x14ac:dyDescent="0.2">
      <c r="A11" s="64">
        <v>5</v>
      </c>
      <c r="B11" s="65" t="s">
        <v>221</v>
      </c>
      <c r="C11" s="66" t="s">
        <v>220</v>
      </c>
      <c r="D11" s="67" t="s">
        <v>224</v>
      </c>
      <c r="E11" s="80">
        <v>20</v>
      </c>
      <c r="F11" s="121">
        <v>0</v>
      </c>
      <c r="G11" s="69">
        <f t="shared" si="0"/>
        <v>0</v>
      </c>
    </row>
    <row r="12" spans="1:9" s="71" customFormat="1" ht="13.5" customHeight="1" x14ac:dyDescent="0.2">
      <c r="A12" s="64">
        <v>6</v>
      </c>
      <c r="B12" s="65" t="s">
        <v>223</v>
      </c>
      <c r="C12" s="66" t="s">
        <v>222</v>
      </c>
      <c r="D12" s="67" t="s">
        <v>45</v>
      </c>
      <c r="E12" s="80">
        <v>30</v>
      </c>
      <c r="F12" s="121">
        <v>0</v>
      </c>
      <c r="G12" s="69">
        <f t="shared" si="0"/>
        <v>0</v>
      </c>
    </row>
    <row r="13" spans="1:9" s="70" customFormat="1" ht="13.5" customHeight="1" x14ac:dyDescent="0.2">
      <c r="A13" s="64">
        <v>7</v>
      </c>
      <c r="B13" s="65" t="s">
        <v>318</v>
      </c>
      <c r="C13" s="66" t="s">
        <v>319</v>
      </c>
      <c r="D13" s="55" t="s">
        <v>36</v>
      </c>
      <c r="E13" s="80">
        <v>36</v>
      </c>
      <c r="F13" s="121">
        <v>0</v>
      </c>
      <c r="G13" s="69">
        <f t="shared" si="0"/>
        <v>0</v>
      </c>
    </row>
    <row r="14" spans="1:9" s="70" customFormat="1" ht="13.5" customHeight="1" x14ac:dyDescent="0.2">
      <c r="A14" s="64">
        <v>8</v>
      </c>
      <c r="B14" s="82" t="s">
        <v>34</v>
      </c>
      <c r="C14" s="54" t="s">
        <v>35</v>
      </c>
      <c r="D14" s="55" t="s">
        <v>36</v>
      </c>
      <c r="E14" s="202">
        <v>36</v>
      </c>
      <c r="F14" s="121">
        <v>0</v>
      </c>
      <c r="G14" s="69">
        <f t="shared" si="0"/>
        <v>0</v>
      </c>
    </row>
    <row r="15" spans="1:9" s="70" customFormat="1" ht="13.5" customHeight="1" x14ac:dyDescent="0.2">
      <c r="A15" s="64">
        <v>9</v>
      </c>
      <c r="B15" s="65" t="s">
        <v>37</v>
      </c>
      <c r="C15" s="66" t="s">
        <v>77</v>
      </c>
      <c r="D15" s="79" t="s">
        <v>36</v>
      </c>
      <c r="E15" s="80">
        <v>36</v>
      </c>
      <c r="F15" s="121">
        <v>0</v>
      </c>
      <c r="G15" s="69">
        <f t="shared" si="0"/>
        <v>0</v>
      </c>
    </row>
    <row r="16" spans="1:9" s="211" customFormat="1" ht="12.75" x14ac:dyDescent="0.2">
      <c r="A16" s="64">
        <v>10</v>
      </c>
      <c r="B16" s="79" t="s">
        <v>37</v>
      </c>
      <c r="C16" s="219" t="s">
        <v>336</v>
      </c>
      <c r="D16" s="102" t="s">
        <v>337</v>
      </c>
      <c r="E16" s="92">
        <v>1</v>
      </c>
      <c r="F16" s="121">
        <v>0</v>
      </c>
      <c r="G16" s="69">
        <f t="shared" si="0"/>
        <v>0</v>
      </c>
    </row>
    <row r="17" spans="1:19" s="71" customFormat="1" ht="13.15" customHeight="1" x14ac:dyDescent="0.2">
      <c r="A17" s="83"/>
      <c r="B17" s="84"/>
      <c r="C17" s="85" t="s">
        <v>38</v>
      </c>
      <c r="D17" s="86"/>
      <c r="E17" s="87"/>
      <c r="F17" s="88"/>
      <c r="G17" s="212">
        <f>SUM(G18:G26)</f>
        <v>0</v>
      </c>
    </row>
    <row r="18" spans="1:19" s="95" customFormat="1" ht="12.75" x14ac:dyDescent="0.25">
      <c r="A18" s="89">
        <v>11</v>
      </c>
      <c r="B18" s="90" t="s">
        <v>74</v>
      </c>
      <c r="C18" s="91" t="s">
        <v>75</v>
      </c>
      <c r="D18" s="90" t="s">
        <v>49</v>
      </c>
      <c r="E18" s="92">
        <v>21</v>
      </c>
      <c r="F18" s="93">
        <v>0</v>
      </c>
      <c r="G18" s="69">
        <f t="shared" ref="G18:G25" si="1">F18*E18</f>
        <v>0</v>
      </c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</row>
    <row r="19" spans="1:19" s="71" customFormat="1" ht="28.15" customHeight="1" x14ac:dyDescent="0.2">
      <c r="A19" s="89">
        <v>12</v>
      </c>
      <c r="B19" s="79" t="s">
        <v>39</v>
      </c>
      <c r="C19" s="96" t="s">
        <v>40</v>
      </c>
      <c r="D19" s="79" t="s">
        <v>224</v>
      </c>
      <c r="E19" s="92">
        <v>2</v>
      </c>
      <c r="F19" s="93">
        <v>0</v>
      </c>
      <c r="G19" s="69">
        <f t="shared" si="1"/>
        <v>0</v>
      </c>
    </row>
    <row r="20" spans="1:19" s="71" customFormat="1" ht="27.6" customHeight="1" x14ac:dyDescent="0.2">
      <c r="A20" s="89">
        <v>13</v>
      </c>
      <c r="B20" s="79" t="s">
        <v>41</v>
      </c>
      <c r="C20" s="96" t="s">
        <v>42</v>
      </c>
      <c r="D20" s="67" t="s">
        <v>224</v>
      </c>
      <c r="E20" s="92">
        <v>103.2</v>
      </c>
      <c r="F20" s="93">
        <v>0</v>
      </c>
      <c r="G20" s="69">
        <f t="shared" si="1"/>
        <v>0</v>
      </c>
    </row>
    <row r="21" spans="1:19" s="71" customFormat="1" ht="13.9" customHeight="1" x14ac:dyDescent="0.2">
      <c r="A21" s="89">
        <v>14</v>
      </c>
      <c r="B21" s="79" t="s">
        <v>229</v>
      </c>
      <c r="C21" s="96" t="s">
        <v>230</v>
      </c>
      <c r="D21" s="67" t="s">
        <v>49</v>
      </c>
      <c r="E21" s="92">
        <v>9</v>
      </c>
      <c r="F21" s="93">
        <v>0</v>
      </c>
      <c r="G21" s="69">
        <f t="shared" si="1"/>
        <v>0</v>
      </c>
    </row>
    <row r="22" spans="1:19" s="71" customFormat="1" ht="13.9" customHeight="1" x14ac:dyDescent="0.2">
      <c r="A22" s="89">
        <v>15</v>
      </c>
      <c r="B22" s="79" t="s">
        <v>37</v>
      </c>
      <c r="C22" s="96" t="s">
        <v>231</v>
      </c>
      <c r="D22" s="67" t="s">
        <v>49</v>
      </c>
      <c r="E22" s="92">
        <v>2</v>
      </c>
      <c r="F22" s="93">
        <v>0</v>
      </c>
      <c r="G22" s="69">
        <f t="shared" si="1"/>
        <v>0</v>
      </c>
    </row>
    <row r="23" spans="1:19" s="70" customFormat="1" ht="13.9" customHeight="1" x14ac:dyDescent="0.2">
      <c r="A23" s="89">
        <v>16</v>
      </c>
      <c r="B23" s="79" t="s">
        <v>37</v>
      </c>
      <c r="C23" s="96" t="s">
        <v>43</v>
      </c>
      <c r="D23" s="79" t="s">
        <v>36</v>
      </c>
      <c r="E23" s="92">
        <v>3.5</v>
      </c>
      <c r="F23" s="93">
        <v>0</v>
      </c>
      <c r="G23" s="69">
        <f t="shared" si="1"/>
        <v>0</v>
      </c>
    </row>
    <row r="24" spans="1:19" s="70" customFormat="1" ht="13.5" customHeight="1" x14ac:dyDescent="0.2">
      <c r="A24" s="89">
        <v>17</v>
      </c>
      <c r="B24" s="79" t="s">
        <v>37</v>
      </c>
      <c r="C24" s="96" t="s">
        <v>232</v>
      </c>
      <c r="D24" s="79" t="s">
        <v>36</v>
      </c>
      <c r="E24" s="92">
        <v>5</v>
      </c>
      <c r="F24" s="93">
        <v>0</v>
      </c>
      <c r="G24" s="69">
        <f t="shared" si="1"/>
        <v>0</v>
      </c>
    </row>
    <row r="25" spans="1:19" s="70" customFormat="1" ht="13.5" customHeight="1" x14ac:dyDescent="0.2">
      <c r="A25" s="89">
        <v>18</v>
      </c>
      <c r="B25" s="82" t="s">
        <v>34</v>
      </c>
      <c r="C25" s="54" t="s">
        <v>35</v>
      </c>
      <c r="D25" s="55" t="s">
        <v>36</v>
      </c>
      <c r="E25" s="56">
        <v>8.5</v>
      </c>
      <c r="F25" s="93">
        <v>0</v>
      </c>
      <c r="G25" s="69">
        <f t="shared" si="1"/>
        <v>0</v>
      </c>
    </row>
    <row r="26" spans="1:19" s="211" customFormat="1" ht="12.75" x14ac:dyDescent="0.2">
      <c r="A26" s="89">
        <v>19</v>
      </c>
      <c r="B26" s="79" t="s">
        <v>37</v>
      </c>
      <c r="C26" s="219" t="s">
        <v>336</v>
      </c>
      <c r="D26" s="102" t="s">
        <v>337</v>
      </c>
      <c r="E26" s="92">
        <v>1</v>
      </c>
      <c r="F26" s="93">
        <v>0</v>
      </c>
      <c r="G26" s="69">
        <f t="shared" ref="G26" si="2">E26*F26</f>
        <v>0</v>
      </c>
    </row>
    <row r="27" spans="1:19" s="71" customFormat="1" ht="13.15" customHeight="1" x14ac:dyDescent="0.2">
      <c r="A27" s="97"/>
      <c r="B27" s="84"/>
      <c r="C27" s="85" t="s">
        <v>44</v>
      </c>
      <c r="D27" s="98"/>
      <c r="E27" s="99"/>
      <c r="F27" s="100"/>
      <c r="G27" s="101">
        <f>SUM(G28:G37)</f>
        <v>0</v>
      </c>
    </row>
    <row r="28" spans="1:19" s="70" customFormat="1" ht="15" customHeight="1" x14ac:dyDescent="0.2">
      <c r="A28" s="64">
        <v>20</v>
      </c>
      <c r="B28" s="51" t="s">
        <v>321</v>
      </c>
      <c r="C28" s="62" t="s">
        <v>322</v>
      </c>
      <c r="D28" s="79" t="s">
        <v>49</v>
      </c>
      <c r="E28" s="92">
        <v>15</v>
      </c>
      <c r="F28" s="93">
        <v>0</v>
      </c>
      <c r="G28" s="69">
        <f>E28*F28</f>
        <v>0</v>
      </c>
    </row>
    <row r="29" spans="1:19" s="70" customFormat="1" ht="15" customHeight="1" x14ac:dyDescent="0.2">
      <c r="A29" s="64">
        <v>21</v>
      </c>
      <c r="B29" s="51" t="s">
        <v>260</v>
      </c>
      <c r="C29" s="62" t="s">
        <v>323</v>
      </c>
      <c r="D29" s="79" t="s">
        <v>224</v>
      </c>
      <c r="E29" s="92">
        <v>220</v>
      </c>
      <c r="F29" s="93">
        <v>0</v>
      </c>
      <c r="G29" s="69">
        <f>E29*F29</f>
        <v>0</v>
      </c>
    </row>
    <row r="30" spans="1:19" s="70" customFormat="1" ht="15" x14ac:dyDescent="0.2">
      <c r="A30" s="64">
        <v>22</v>
      </c>
      <c r="B30" s="79" t="s">
        <v>262</v>
      </c>
      <c r="C30" s="96" t="s">
        <v>261</v>
      </c>
      <c r="D30" s="67" t="s">
        <v>225</v>
      </c>
      <c r="E30" s="92">
        <v>450</v>
      </c>
      <c r="F30" s="93">
        <v>0</v>
      </c>
      <c r="G30" s="69">
        <f>E30*F30</f>
        <v>0</v>
      </c>
    </row>
    <row r="31" spans="1:19" s="70" customFormat="1" ht="15" x14ac:dyDescent="0.2">
      <c r="A31" s="64">
        <v>23</v>
      </c>
      <c r="B31" s="79" t="s">
        <v>78</v>
      </c>
      <c r="C31" s="96" t="s">
        <v>79</v>
      </c>
      <c r="D31" s="67" t="s">
        <v>225</v>
      </c>
      <c r="E31" s="92">
        <v>106</v>
      </c>
      <c r="F31" s="93">
        <v>0</v>
      </c>
      <c r="G31" s="69">
        <f>E31*F31</f>
        <v>0</v>
      </c>
    </row>
    <row r="32" spans="1:19" s="70" customFormat="1" ht="14.25" x14ac:dyDescent="0.2">
      <c r="A32" s="64">
        <v>24</v>
      </c>
      <c r="B32" s="79" t="s">
        <v>324</v>
      </c>
      <c r="C32" s="96" t="s">
        <v>326</v>
      </c>
      <c r="D32" s="79" t="s">
        <v>224</v>
      </c>
      <c r="E32" s="92">
        <v>556</v>
      </c>
      <c r="F32" s="93">
        <v>0</v>
      </c>
      <c r="G32" s="69">
        <f>E32*F32</f>
        <v>0</v>
      </c>
    </row>
    <row r="33" spans="1:8" s="70" customFormat="1" ht="13.15" customHeight="1" x14ac:dyDescent="0.2">
      <c r="A33" s="64">
        <v>25</v>
      </c>
      <c r="B33" s="79" t="s">
        <v>46</v>
      </c>
      <c r="C33" s="96" t="s">
        <v>325</v>
      </c>
      <c r="D33" s="79" t="s">
        <v>224</v>
      </c>
      <c r="E33" s="92">
        <v>1112</v>
      </c>
      <c r="F33" s="93">
        <v>0</v>
      </c>
      <c r="G33" s="69">
        <f t="shared" ref="G33" si="3">E33*F33</f>
        <v>0</v>
      </c>
    </row>
    <row r="34" spans="1:8" s="70" customFormat="1" ht="13.15" customHeight="1" x14ac:dyDescent="0.2">
      <c r="A34" s="64">
        <v>26</v>
      </c>
      <c r="B34" s="79" t="s">
        <v>47</v>
      </c>
      <c r="C34" s="96" t="s">
        <v>48</v>
      </c>
      <c r="D34" s="79" t="s">
        <v>224</v>
      </c>
      <c r="E34" s="92">
        <v>320</v>
      </c>
      <c r="F34" s="93">
        <v>0</v>
      </c>
      <c r="G34" s="69">
        <f t="shared" ref="G34:G37" si="4">E34*F34</f>
        <v>0</v>
      </c>
    </row>
    <row r="35" spans="1:8" s="70" customFormat="1" ht="13.15" customHeight="1" x14ac:dyDescent="0.2">
      <c r="A35" s="64">
        <v>27</v>
      </c>
      <c r="B35" s="82" t="s">
        <v>34</v>
      </c>
      <c r="C35" s="203" t="s">
        <v>35</v>
      </c>
      <c r="D35" s="102" t="s">
        <v>36</v>
      </c>
      <c r="E35" s="103">
        <v>83.5</v>
      </c>
      <c r="F35" s="93">
        <v>0</v>
      </c>
      <c r="G35" s="69">
        <f t="shared" si="4"/>
        <v>0</v>
      </c>
    </row>
    <row r="36" spans="1:8" s="70" customFormat="1" ht="13.15" customHeight="1" x14ac:dyDescent="0.2">
      <c r="A36" s="64">
        <v>28</v>
      </c>
      <c r="B36" s="79" t="s">
        <v>37</v>
      </c>
      <c r="C36" s="179" t="s">
        <v>80</v>
      </c>
      <c r="D36" s="102" t="s">
        <v>36</v>
      </c>
      <c r="E36" s="104">
        <v>42</v>
      </c>
      <c r="F36" s="93">
        <v>0</v>
      </c>
      <c r="G36" s="69">
        <f t="shared" si="4"/>
        <v>0</v>
      </c>
    </row>
    <row r="37" spans="1:8" s="211" customFormat="1" ht="12.75" x14ac:dyDescent="0.2">
      <c r="A37" s="64">
        <v>29</v>
      </c>
      <c r="B37" s="79" t="s">
        <v>37</v>
      </c>
      <c r="C37" s="219" t="s">
        <v>336</v>
      </c>
      <c r="D37" s="102" t="s">
        <v>337</v>
      </c>
      <c r="E37" s="92">
        <v>1</v>
      </c>
      <c r="F37" s="93">
        <v>0</v>
      </c>
      <c r="G37" s="69">
        <f t="shared" si="4"/>
        <v>0</v>
      </c>
    </row>
    <row r="38" spans="1:8" s="71" customFormat="1" ht="13.15" customHeight="1" x14ac:dyDescent="0.2">
      <c r="A38" s="105"/>
      <c r="B38" s="84"/>
      <c r="C38" s="85" t="s">
        <v>94</v>
      </c>
      <c r="D38" s="98"/>
      <c r="E38" s="99"/>
      <c r="F38" s="100"/>
      <c r="G38" s="101">
        <f>SUM(G39:G55)</f>
        <v>0</v>
      </c>
    </row>
    <row r="39" spans="1:8" s="71" customFormat="1" ht="15" customHeight="1" x14ac:dyDescent="0.2">
      <c r="A39" s="89">
        <v>30</v>
      </c>
      <c r="B39" s="90" t="s">
        <v>245</v>
      </c>
      <c r="C39" s="91" t="s">
        <v>246</v>
      </c>
      <c r="D39" s="107" t="s">
        <v>225</v>
      </c>
      <c r="E39" s="92">
        <v>240</v>
      </c>
      <c r="F39" s="93">
        <v>0</v>
      </c>
      <c r="G39" s="69">
        <f t="shared" ref="G39:G40" si="5">E39*F39</f>
        <v>0</v>
      </c>
    </row>
    <row r="40" spans="1:8" s="71" customFormat="1" ht="13.15" customHeight="1" x14ac:dyDescent="0.2">
      <c r="A40" s="89">
        <v>31</v>
      </c>
      <c r="B40" s="79" t="s">
        <v>247</v>
      </c>
      <c r="C40" s="96" t="s">
        <v>248</v>
      </c>
      <c r="D40" s="67" t="s">
        <v>36</v>
      </c>
      <c r="E40" s="177">
        <v>1.2E-2</v>
      </c>
      <c r="F40" s="93">
        <v>0</v>
      </c>
      <c r="G40" s="69">
        <f t="shared" si="5"/>
        <v>0</v>
      </c>
      <c r="H40" s="70"/>
    </row>
    <row r="41" spans="1:8" s="70" customFormat="1" ht="13.15" customHeight="1" x14ac:dyDescent="0.2">
      <c r="A41" s="89">
        <v>32</v>
      </c>
      <c r="B41" s="51" t="s">
        <v>234</v>
      </c>
      <c r="C41" s="52" t="s">
        <v>233</v>
      </c>
      <c r="D41" s="51" t="s">
        <v>49</v>
      </c>
      <c r="E41" s="103">
        <v>15</v>
      </c>
      <c r="F41" s="93">
        <v>0</v>
      </c>
      <c r="G41" s="69">
        <f>E41*F41</f>
        <v>0</v>
      </c>
    </row>
    <row r="42" spans="1:8" s="70" customFormat="1" ht="13.15" customHeight="1" x14ac:dyDescent="0.2">
      <c r="A42" s="89">
        <v>33</v>
      </c>
      <c r="B42" s="51" t="s">
        <v>91</v>
      </c>
      <c r="C42" s="52" t="s">
        <v>226</v>
      </c>
      <c r="D42" s="51" t="s">
        <v>49</v>
      </c>
      <c r="E42" s="103">
        <v>55</v>
      </c>
      <c r="F42" s="93">
        <v>0</v>
      </c>
      <c r="G42" s="69">
        <f>E42*F42</f>
        <v>0</v>
      </c>
    </row>
    <row r="43" spans="1:8" s="70" customFormat="1" ht="13.15" customHeight="1" x14ac:dyDescent="0.2">
      <c r="A43" s="89">
        <v>34</v>
      </c>
      <c r="B43" s="51" t="s">
        <v>92</v>
      </c>
      <c r="C43" s="52" t="s">
        <v>227</v>
      </c>
      <c r="D43" s="51" t="s">
        <v>49</v>
      </c>
      <c r="E43" s="103">
        <v>183</v>
      </c>
      <c r="F43" s="93">
        <v>0</v>
      </c>
      <c r="G43" s="69">
        <f t="shared" ref="G43:G48" si="6">E43*F43</f>
        <v>0</v>
      </c>
    </row>
    <row r="44" spans="1:8" s="70" customFormat="1" ht="24" customHeight="1" x14ac:dyDescent="0.2">
      <c r="A44" s="89">
        <v>35</v>
      </c>
      <c r="B44" s="51" t="s">
        <v>236</v>
      </c>
      <c r="C44" s="52" t="s">
        <v>235</v>
      </c>
      <c r="D44" s="51" t="s">
        <v>49</v>
      </c>
      <c r="E44" s="110">
        <v>55</v>
      </c>
      <c r="F44" s="93">
        <v>0</v>
      </c>
      <c r="G44" s="69">
        <f t="shared" ref="G44" si="7">E44*F44</f>
        <v>0</v>
      </c>
    </row>
    <row r="45" spans="1:8" s="70" customFormat="1" ht="25.5" customHeight="1" x14ac:dyDescent="0.2">
      <c r="A45" s="89">
        <v>36</v>
      </c>
      <c r="B45" s="51" t="s">
        <v>52</v>
      </c>
      <c r="C45" s="52" t="s">
        <v>53</v>
      </c>
      <c r="D45" s="51" t="s">
        <v>49</v>
      </c>
      <c r="E45" s="110">
        <v>55</v>
      </c>
      <c r="F45" s="93">
        <v>0</v>
      </c>
      <c r="G45" s="69">
        <f t="shared" si="6"/>
        <v>0</v>
      </c>
    </row>
    <row r="46" spans="1:8" s="70" customFormat="1" ht="24" customHeight="1" x14ac:dyDescent="0.2">
      <c r="A46" s="89">
        <v>37</v>
      </c>
      <c r="B46" s="51" t="s">
        <v>95</v>
      </c>
      <c r="C46" s="52" t="s">
        <v>93</v>
      </c>
      <c r="D46" s="51" t="s">
        <v>49</v>
      </c>
      <c r="E46" s="110">
        <v>183</v>
      </c>
      <c r="F46" s="93">
        <v>0</v>
      </c>
      <c r="G46" s="69">
        <f t="shared" si="6"/>
        <v>0</v>
      </c>
    </row>
    <row r="47" spans="1:8" s="71" customFormat="1" ht="13.15" customHeight="1" x14ac:dyDescent="0.2">
      <c r="A47" s="89">
        <v>38</v>
      </c>
      <c r="B47" s="51" t="s">
        <v>50</v>
      </c>
      <c r="C47" s="52" t="s">
        <v>51</v>
      </c>
      <c r="D47" s="51" t="s">
        <v>36</v>
      </c>
      <c r="E47" s="106">
        <v>5.0000000000000001E-3</v>
      </c>
      <c r="F47" s="93">
        <v>0</v>
      </c>
      <c r="G47" s="69">
        <f t="shared" si="6"/>
        <v>0</v>
      </c>
    </row>
    <row r="48" spans="1:8" s="71" customFormat="1" ht="15" customHeight="1" x14ac:dyDescent="0.2">
      <c r="A48" s="89">
        <v>39</v>
      </c>
      <c r="B48" s="51" t="s">
        <v>54</v>
      </c>
      <c r="C48" s="52" t="s">
        <v>55</v>
      </c>
      <c r="D48" s="107" t="s">
        <v>224</v>
      </c>
      <c r="E48" s="108">
        <v>320</v>
      </c>
      <c r="F48" s="93">
        <v>0</v>
      </c>
      <c r="G48" s="69">
        <f t="shared" si="6"/>
        <v>0</v>
      </c>
    </row>
    <row r="49" spans="1:7" s="71" customFormat="1" ht="13.15" customHeight="1" x14ac:dyDescent="0.2">
      <c r="A49" s="89">
        <v>40</v>
      </c>
      <c r="B49" s="109" t="s">
        <v>96</v>
      </c>
      <c r="C49" s="52" t="s">
        <v>228</v>
      </c>
      <c r="D49" s="51" t="s">
        <v>49</v>
      </c>
      <c r="E49" s="103">
        <v>431</v>
      </c>
      <c r="F49" s="93">
        <v>0</v>
      </c>
      <c r="G49" s="69">
        <f t="shared" ref="G49:G53" si="8">E49*F49</f>
        <v>0</v>
      </c>
    </row>
    <row r="50" spans="1:7" s="71" customFormat="1" ht="13.15" customHeight="1" x14ac:dyDescent="0.2">
      <c r="A50" s="89">
        <v>41</v>
      </c>
      <c r="B50" s="109" t="s">
        <v>98</v>
      </c>
      <c r="C50" s="52" t="s">
        <v>97</v>
      </c>
      <c r="D50" s="51" t="s">
        <v>49</v>
      </c>
      <c r="E50" s="103">
        <v>431</v>
      </c>
      <c r="F50" s="93">
        <v>0</v>
      </c>
      <c r="G50" s="69">
        <f t="shared" si="8"/>
        <v>0</v>
      </c>
    </row>
    <row r="51" spans="1:7" s="70" customFormat="1" ht="13.15" customHeight="1" x14ac:dyDescent="0.2">
      <c r="A51" s="89">
        <v>42</v>
      </c>
      <c r="B51" s="51" t="s">
        <v>56</v>
      </c>
      <c r="C51" s="52" t="s">
        <v>197</v>
      </c>
      <c r="D51" s="51" t="s">
        <v>85</v>
      </c>
      <c r="E51" s="110">
        <v>367</v>
      </c>
      <c r="F51" s="93">
        <v>0</v>
      </c>
      <c r="G51" s="69">
        <f t="shared" si="8"/>
        <v>0</v>
      </c>
    </row>
    <row r="52" spans="1:7" s="70" customFormat="1" ht="13.15" customHeight="1" x14ac:dyDescent="0.2">
      <c r="A52" s="89">
        <v>43</v>
      </c>
      <c r="B52" s="51" t="s">
        <v>57</v>
      </c>
      <c r="C52" s="52" t="s">
        <v>58</v>
      </c>
      <c r="D52" s="51" t="s">
        <v>83</v>
      </c>
      <c r="E52" s="56">
        <v>6.4</v>
      </c>
      <c r="F52" s="93">
        <v>0</v>
      </c>
      <c r="G52" s="69">
        <f t="shared" si="8"/>
        <v>0</v>
      </c>
    </row>
    <row r="53" spans="1:7" s="70" customFormat="1" ht="13.15" customHeight="1" x14ac:dyDescent="0.2">
      <c r="A53" s="89">
        <v>44</v>
      </c>
      <c r="B53" s="51" t="s">
        <v>59</v>
      </c>
      <c r="C53" s="52" t="s">
        <v>99</v>
      </c>
      <c r="D53" s="51" t="s">
        <v>83</v>
      </c>
      <c r="E53" s="56">
        <v>32</v>
      </c>
      <c r="F53" s="93">
        <v>0</v>
      </c>
      <c r="G53" s="69">
        <f t="shared" si="8"/>
        <v>0</v>
      </c>
    </row>
    <row r="54" spans="1:7" s="70" customFormat="1" ht="13.15" customHeight="1" x14ac:dyDescent="0.2">
      <c r="A54" s="89">
        <v>45</v>
      </c>
      <c r="B54" s="82" t="s">
        <v>34</v>
      </c>
      <c r="C54" s="54" t="s">
        <v>35</v>
      </c>
      <c r="D54" s="55" t="s">
        <v>36</v>
      </c>
      <c r="E54" s="56">
        <v>2</v>
      </c>
      <c r="F54" s="93">
        <v>0</v>
      </c>
      <c r="G54" s="69">
        <f>E54*F54</f>
        <v>0</v>
      </c>
    </row>
    <row r="55" spans="1:7" s="211" customFormat="1" ht="12.75" x14ac:dyDescent="0.2">
      <c r="A55" s="89">
        <v>46</v>
      </c>
      <c r="B55" s="79" t="s">
        <v>37</v>
      </c>
      <c r="C55" s="219" t="s">
        <v>336</v>
      </c>
      <c r="D55" s="102" t="s">
        <v>337</v>
      </c>
      <c r="E55" s="92">
        <v>1</v>
      </c>
      <c r="F55" s="93">
        <v>0</v>
      </c>
      <c r="G55" s="69">
        <f t="shared" ref="G55" si="9">E55*F55</f>
        <v>0</v>
      </c>
    </row>
    <row r="56" spans="1:7" s="224" customFormat="1" ht="15.75" customHeight="1" x14ac:dyDescent="0.2">
      <c r="A56" s="105"/>
      <c r="B56" s="47"/>
      <c r="C56" s="12" t="s">
        <v>320</v>
      </c>
      <c r="D56" s="11"/>
      <c r="E56" s="112"/>
      <c r="F56" s="100"/>
      <c r="G56" s="212">
        <f>SUM(G57:G73)</f>
        <v>0</v>
      </c>
    </row>
    <row r="57" spans="1:7" s="70" customFormat="1" ht="13.15" customHeight="1" x14ac:dyDescent="0.2">
      <c r="A57" s="64">
        <v>47</v>
      </c>
      <c r="B57" s="79" t="s">
        <v>37</v>
      </c>
      <c r="C57" s="96" t="s">
        <v>329</v>
      </c>
      <c r="D57" s="79" t="s">
        <v>259</v>
      </c>
      <c r="E57" s="92">
        <v>99</v>
      </c>
      <c r="F57" s="93">
        <v>0</v>
      </c>
      <c r="G57" s="69">
        <f>E57*F57</f>
        <v>0</v>
      </c>
    </row>
    <row r="58" spans="1:7" s="70" customFormat="1" ht="14.25" x14ac:dyDescent="0.2">
      <c r="A58" s="64">
        <v>48</v>
      </c>
      <c r="B58" s="79" t="s">
        <v>358</v>
      </c>
      <c r="C58" s="96" t="s">
        <v>327</v>
      </c>
      <c r="D58" s="79" t="s">
        <v>224</v>
      </c>
      <c r="E58" s="92">
        <v>99</v>
      </c>
      <c r="F58" s="93">
        <v>0</v>
      </c>
      <c r="G58" s="69">
        <f>E58*F58</f>
        <v>0</v>
      </c>
    </row>
    <row r="59" spans="1:7" s="70" customFormat="1" ht="13.15" customHeight="1" x14ac:dyDescent="0.2">
      <c r="A59" s="64">
        <v>49</v>
      </c>
      <c r="B59" s="79" t="s">
        <v>46</v>
      </c>
      <c r="C59" s="96" t="s">
        <v>328</v>
      </c>
      <c r="D59" s="79" t="s">
        <v>224</v>
      </c>
      <c r="E59" s="92">
        <v>198</v>
      </c>
      <c r="F59" s="93">
        <v>0</v>
      </c>
      <c r="G59" s="69">
        <f>E59*F59</f>
        <v>0</v>
      </c>
    </row>
    <row r="60" spans="1:7" s="70" customFormat="1" ht="13.15" customHeight="1" x14ac:dyDescent="0.2">
      <c r="A60" s="64">
        <v>50</v>
      </c>
      <c r="B60" s="51" t="s">
        <v>96</v>
      </c>
      <c r="C60" s="52" t="s">
        <v>334</v>
      </c>
      <c r="D60" s="51" t="s">
        <v>49</v>
      </c>
      <c r="E60" s="103">
        <v>2419</v>
      </c>
      <c r="F60" s="93">
        <v>0</v>
      </c>
      <c r="G60" s="69">
        <f t="shared" ref="G60:G61" si="10">E60*F60</f>
        <v>0</v>
      </c>
    </row>
    <row r="61" spans="1:7" s="70" customFormat="1" ht="13.15" customHeight="1" x14ac:dyDescent="0.2">
      <c r="A61" s="64">
        <v>51</v>
      </c>
      <c r="B61" s="51" t="s">
        <v>237</v>
      </c>
      <c r="C61" s="52" t="s">
        <v>238</v>
      </c>
      <c r="D61" s="51" t="s">
        <v>49</v>
      </c>
      <c r="E61" s="103">
        <v>2419</v>
      </c>
      <c r="F61" s="93">
        <v>0</v>
      </c>
      <c r="G61" s="69">
        <f t="shared" si="10"/>
        <v>0</v>
      </c>
    </row>
    <row r="62" spans="1:7" s="70" customFormat="1" ht="13.15" customHeight="1" x14ac:dyDescent="0.2">
      <c r="A62" s="64">
        <v>52</v>
      </c>
      <c r="B62" s="79" t="s">
        <v>37</v>
      </c>
      <c r="C62" s="96" t="s">
        <v>335</v>
      </c>
      <c r="D62" s="79" t="s">
        <v>259</v>
      </c>
      <c r="E62" s="92">
        <v>99</v>
      </c>
      <c r="F62" s="93">
        <v>0</v>
      </c>
      <c r="G62" s="69">
        <f>E62*F62</f>
        <v>0</v>
      </c>
    </row>
    <row r="63" spans="1:7" s="70" customFormat="1" ht="13.5" customHeight="1" x14ac:dyDescent="0.2">
      <c r="A63" s="64">
        <v>53</v>
      </c>
      <c r="B63" s="79" t="s">
        <v>46</v>
      </c>
      <c r="C63" s="96" t="s">
        <v>328</v>
      </c>
      <c r="D63" s="79" t="s">
        <v>224</v>
      </c>
      <c r="E63" s="92">
        <v>198</v>
      </c>
      <c r="F63" s="93">
        <v>0</v>
      </c>
      <c r="G63" s="69">
        <f>E63*F63</f>
        <v>0</v>
      </c>
    </row>
    <row r="64" spans="1:7" s="70" customFormat="1" ht="26.45" customHeight="1" x14ac:dyDescent="0.2">
      <c r="A64" s="64">
        <v>54</v>
      </c>
      <c r="B64" s="51" t="s">
        <v>96</v>
      </c>
      <c r="C64" s="52" t="s">
        <v>330</v>
      </c>
      <c r="D64" s="51" t="s">
        <v>49</v>
      </c>
      <c r="E64" s="103">
        <v>5490</v>
      </c>
      <c r="F64" s="93">
        <v>0</v>
      </c>
      <c r="G64" s="69">
        <f t="shared" ref="G64:G71" si="11">E64*F64</f>
        <v>0</v>
      </c>
    </row>
    <row r="65" spans="1:8" s="70" customFormat="1" ht="13.15" customHeight="1" x14ac:dyDescent="0.2">
      <c r="A65" s="64">
        <v>55</v>
      </c>
      <c r="B65" s="51" t="s">
        <v>237</v>
      </c>
      <c r="C65" s="52" t="s">
        <v>331</v>
      </c>
      <c r="D65" s="51" t="s">
        <v>49</v>
      </c>
      <c r="E65" s="103">
        <v>2490</v>
      </c>
      <c r="F65" s="93">
        <v>0</v>
      </c>
      <c r="G65" s="69">
        <f t="shared" si="11"/>
        <v>0</v>
      </c>
    </row>
    <row r="66" spans="1:8" s="70" customFormat="1" ht="13.15" customHeight="1" x14ac:dyDescent="0.2">
      <c r="A66" s="64">
        <v>56</v>
      </c>
      <c r="B66" s="51" t="s">
        <v>332</v>
      </c>
      <c r="C66" s="52" t="s">
        <v>270</v>
      </c>
      <c r="D66" s="51" t="s">
        <v>49</v>
      </c>
      <c r="E66" s="103">
        <v>3000</v>
      </c>
      <c r="F66" s="93">
        <v>0</v>
      </c>
      <c r="G66" s="69">
        <f t="shared" si="11"/>
        <v>0</v>
      </c>
    </row>
    <row r="67" spans="1:8" s="70" customFormat="1" ht="13.15" customHeight="1" x14ac:dyDescent="0.2">
      <c r="A67" s="64">
        <v>57</v>
      </c>
      <c r="B67" s="79" t="s">
        <v>63</v>
      </c>
      <c r="C67" s="96" t="s">
        <v>341</v>
      </c>
      <c r="D67" s="79" t="s">
        <v>49</v>
      </c>
      <c r="E67" s="92">
        <v>1</v>
      </c>
      <c r="F67" s="93">
        <v>0</v>
      </c>
      <c r="G67" s="69">
        <f t="shared" si="11"/>
        <v>0</v>
      </c>
    </row>
    <row r="68" spans="1:8" s="70" customFormat="1" ht="13.15" customHeight="1" x14ac:dyDescent="0.2">
      <c r="A68" s="64">
        <v>58</v>
      </c>
      <c r="B68" s="79" t="s">
        <v>63</v>
      </c>
      <c r="C68" s="96" t="s">
        <v>339</v>
      </c>
      <c r="D68" s="51" t="s">
        <v>36</v>
      </c>
      <c r="E68" s="92">
        <v>15</v>
      </c>
      <c r="F68" s="93">
        <v>0</v>
      </c>
      <c r="G68" s="69">
        <f t="shared" si="11"/>
        <v>0</v>
      </c>
    </row>
    <row r="69" spans="1:8" s="70" customFormat="1" ht="13.15" customHeight="1" x14ac:dyDescent="0.2">
      <c r="A69" s="64">
        <v>59</v>
      </c>
      <c r="B69" s="79" t="s">
        <v>63</v>
      </c>
      <c r="C69" s="96" t="s">
        <v>338</v>
      </c>
      <c r="D69" s="51" t="s">
        <v>49</v>
      </c>
      <c r="E69" s="92">
        <v>1</v>
      </c>
      <c r="F69" s="93">
        <v>0</v>
      </c>
      <c r="G69" s="69">
        <f t="shared" si="11"/>
        <v>0</v>
      </c>
    </row>
    <row r="70" spans="1:8" s="70" customFormat="1" ht="13.15" customHeight="1" x14ac:dyDescent="0.2">
      <c r="A70" s="64">
        <v>60</v>
      </c>
      <c r="B70" s="79" t="s">
        <v>37</v>
      </c>
      <c r="C70" s="96" t="s">
        <v>333</v>
      </c>
      <c r="D70" s="51" t="s">
        <v>36</v>
      </c>
      <c r="E70" s="92">
        <v>45</v>
      </c>
      <c r="F70" s="93">
        <v>0</v>
      </c>
      <c r="G70" s="69">
        <f>E70*F70</f>
        <v>0</v>
      </c>
    </row>
    <row r="71" spans="1:8" s="70" customFormat="1" ht="13.15" customHeight="1" x14ac:dyDescent="0.2">
      <c r="A71" s="64">
        <v>61</v>
      </c>
      <c r="B71" s="82" t="s">
        <v>34</v>
      </c>
      <c r="C71" s="54" t="s">
        <v>35</v>
      </c>
      <c r="D71" s="55" t="s">
        <v>36</v>
      </c>
      <c r="E71" s="56">
        <v>45</v>
      </c>
      <c r="F71" s="93">
        <v>0</v>
      </c>
      <c r="G71" s="69">
        <f t="shared" si="11"/>
        <v>0</v>
      </c>
    </row>
    <row r="72" spans="1:8" s="70" customFormat="1" ht="13.15" customHeight="1" x14ac:dyDescent="0.2">
      <c r="A72" s="64">
        <v>62</v>
      </c>
      <c r="B72" s="79" t="s">
        <v>37</v>
      </c>
      <c r="C72" s="179" t="s">
        <v>77</v>
      </c>
      <c r="D72" s="102" t="s">
        <v>36</v>
      </c>
      <c r="E72" s="104">
        <v>22</v>
      </c>
      <c r="F72" s="93">
        <v>0</v>
      </c>
      <c r="G72" s="69">
        <f t="shared" ref="G72:G73" si="12">E72*F72</f>
        <v>0</v>
      </c>
    </row>
    <row r="73" spans="1:8" s="211" customFormat="1" ht="12.75" x14ac:dyDescent="0.2">
      <c r="A73" s="64">
        <v>63</v>
      </c>
      <c r="B73" s="79" t="s">
        <v>37</v>
      </c>
      <c r="C73" s="219" t="s">
        <v>336</v>
      </c>
      <c r="D73" s="102" t="s">
        <v>337</v>
      </c>
      <c r="E73" s="92">
        <v>1</v>
      </c>
      <c r="F73" s="93">
        <v>0</v>
      </c>
      <c r="G73" s="69">
        <f t="shared" si="12"/>
        <v>0</v>
      </c>
    </row>
    <row r="74" spans="1:8" s="210" customFormat="1" ht="18.600000000000001" customHeight="1" x14ac:dyDescent="0.25">
      <c r="A74" s="204"/>
      <c r="B74" s="205"/>
      <c r="C74" s="220" t="s">
        <v>342</v>
      </c>
      <c r="D74" s="206"/>
      <c r="E74" s="207"/>
      <c r="F74" s="208"/>
      <c r="G74" s="209"/>
      <c r="H74" s="223"/>
    </row>
    <row r="75" spans="1:8" s="71" customFormat="1" ht="15.75" customHeight="1" x14ac:dyDescent="0.2">
      <c r="A75" s="105"/>
      <c r="B75" s="47"/>
      <c r="C75" s="12" t="s">
        <v>264</v>
      </c>
      <c r="D75" s="11"/>
      <c r="E75" s="112"/>
      <c r="F75" s="100"/>
      <c r="G75" s="101">
        <f>SUM(G76:G87)</f>
        <v>0</v>
      </c>
    </row>
    <row r="76" spans="1:8" s="180" customFormat="1" ht="27.6" customHeight="1" x14ac:dyDescent="0.25">
      <c r="A76" s="64">
        <v>64</v>
      </c>
      <c r="B76" s="65" t="s">
        <v>60</v>
      </c>
      <c r="C76" s="66" t="s">
        <v>271</v>
      </c>
      <c r="D76" s="67" t="s">
        <v>64</v>
      </c>
      <c r="E76" s="103">
        <v>41</v>
      </c>
      <c r="F76" s="93">
        <v>0</v>
      </c>
      <c r="G76" s="69">
        <f t="shared" ref="G76" si="13">E76*F76</f>
        <v>0</v>
      </c>
    </row>
    <row r="77" spans="1:8" s="180" customFormat="1" ht="15" customHeight="1" x14ac:dyDescent="0.25">
      <c r="A77" s="50">
        <v>65</v>
      </c>
      <c r="B77" s="51" t="s">
        <v>61</v>
      </c>
      <c r="C77" s="52" t="s">
        <v>343</v>
      </c>
      <c r="D77" s="51" t="s">
        <v>83</v>
      </c>
      <c r="E77" s="103">
        <v>50.5</v>
      </c>
      <c r="F77" s="111">
        <v>0</v>
      </c>
      <c r="G77" s="69">
        <f t="shared" ref="G77:G81" si="14">F77*E77</f>
        <v>0</v>
      </c>
    </row>
    <row r="78" spans="1:8" s="71" customFormat="1" ht="15.75" customHeight="1" x14ac:dyDescent="0.2">
      <c r="A78" s="64">
        <v>66</v>
      </c>
      <c r="B78" s="51" t="s">
        <v>37</v>
      </c>
      <c r="C78" s="52" t="s">
        <v>84</v>
      </c>
      <c r="D78" s="51" t="s">
        <v>85</v>
      </c>
      <c r="E78" s="56">
        <v>213</v>
      </c>
      <c r="F78" s="111">
        <v>0</v>
      </c>
      <c r="G78" s="113">
        <f t="shared" si="14"/>
        <v>0</v>
      </c>
    </row>
    <row r="79" spans="1:8" s="70" customFormat="1" ht="13.15" customHeight="1" x14ac:dyDescent="0.2">
      <c r="A79" s="50">
        <v>67</v>
      </c>
      <c r="B79" s="51" t="s">
        <v>266</v>
      </c>
      <c r="C79" s="52" t="s">
        <v>265</v>
      </c>
      <c r="D79" s="51" t="s">
        <v>85</v>
      </c>
      <c r="E79" s="56">
        <v>213</v>
      </c>
      <c r="F79" s="111">
        <v>0</v>
      </c>
      <c r="G79" s="113">
        <f>F79*E79</f>
        <v>0</v>
      </c>
    </row>
    <row r="80" spans="1:8" s="70" customFormat="1" ht="13.15" customHeight="1" x14ac:dyDescent="0.2">
      <c r="A80" s="64">
        <v>68</v>
      </c>
      <c r="B80" s="51" t="s">
        <v>268</v>
      </c>
      <c r="C80" s="52" t="s">
        <v>267</v>
      </c>
      <c r="D80" s="51" t="s">
        <v>85</v>
      </c>
      <c r="E80" s="56">
        <v>213</v>
      </c>
      <c r="F80" s="111">
        <v>0</v>
      </c>
      <c r="G80" s="113">
        <f>F80*E80</f>
        <v>0</v>
      </c>
    </row>
    <row r="81" spans="1:7" s="71" customFormat="1" ht="13.15" customHeight="1" x14ac:dyDescent="0.2">
      <c r="A81" s="50">
        <v>69</v>
      </c>
      <c r="B81" s="51" t="s">
        <v>37</v>
      </c>
      <c r="C81" s="52" t="s">
        <v>86</v>
      </c>
      <c r="D81" s="51" t="s">
        <v>85</v>
      </c>
      <c r="E81" s="56">
        <v>213</v>
      </c>
      <c r="F81" s="111">
        <v>0</v>
      </c>
      <c r="G81" s="113">
        <f t="shared" si="14"/>
        <v>0</v>
      </c>
    </row>
    <row r="82" spans="1:7" s="71" customFormat="1" ht="13.15" customHeight="1" x14ac:dyDescent="0.2">
      <c r="A82" s="64">
        <v>70</v>
      </c>
      <c r="B82" s="51" t="s">
        <v>37</v>
      </c>
      <c r="C82" s="52" t="s">
        <v>344</v>
      </c>
      <c r="D82" s="51" t="s">
        <v>62</v>
      </c>
      <c r="E82" s="56">
        <v>180</v>
      </c>
      <c r="F82" s="111">
        <v>0</v>
      </c>
      <c r="G82" s="113">
        <f>F82*E82</f>
        <v>0</v>
      </c>
    </row>
    <row r="83" spans="1:7" s="71" customFormat="1" ht="12.75" x14ac:dyDescent="0.2">
      <c r="A83" s="50">
        <v>71</v>
      </c>
      <c r="B83" s="51" t="s">
        <v>63</v>
      </c>
      <c r="C83" s="52" t="s">
        <v>345</v>
      </c>
      <c r="D83" s="51" t="s">
        <v>36</v>
      </c>
      <c r="E83" s="56">
        <v>17</v>
      </c>
      <c r="F83" s="111">
        <v>0</v>
      </c>
      <c r="G83" s="69">
        <f t="shared" ref="G83" si="15">E83*F83</f>
        <v>0</v>
      </c>
    </row>
    <row r="84" spans="1:7" s="71" customFormat="1" ht="13.15" customHeight="1" x14ac:dyDescent="0.2">
      <c r="A84" s="64">
        <v>72</v>
      </c>
      <c r="B84" s="51" t="s">
        <v>63</v>
      </c>
      <c r="C84" s="52" t="s">
        <v>101</v>
      </c>
      <c r="D84" s="51" t="s">
        <v>83</v>
      </c>
      <c r="E84" s="56">
        <v>0.5</v>
      </c>
      <c r="F84" s="111">
        <v>0</v>
      </c>
      <c r="G84" s="113">
        <f>F84*E84</f>
        <v>0</v>
      </c>
    </row>
    <row r="85" spans="1:7" s="70" customFormat="1" ht="13.15" customHeight="1" x14ac:dyDescent="0.2">
      <c r="A85" s="50">
        <v>73</v>
      </c>
      <c r="B85" s="79" t="s">
        <v>37</v>
      </c>
      <c r="C85" s="179" t="s">
        <v>80</v>
      </c>
      <c r="D85" s="102" t="s">
        <v>36</v>
      </c>
      <c r="E85" s="104">
        <v>62</v>
      </c>
      <c r="F85" s="68">
        <v>0</v>
      </c>
      <c r="G85" s="69">
        <f t="shared" ref="G85" si="16">E85*F85</f>
        <v>0</v>
      </c>
    </row>
    <row r="86" spans="1:7" s="70" customFormat="1" ht="13.15" customHeight="1" x14ac:dyDescent="0.2">
      <c r="A86" s="64">
        <v>74</v>
      </c>
      <c r="B86" s="53" t="s">
        <v>34</v>
      </c>
      <c r="C86" s="54" t="s">
        <v>35</v>
      </c>
      <c r="D86" s="55" t="s">
        <v>36</v>
      </c>
      <c r="E86" s="56">
        <v>172</v>
      </c>
      <c r="F86" s="68">
        <v>0</v>
      </c>
      <c r="G86" s="113">
        <f>F86*E86</f>
        <v>0</v>
      </c>
    </row>
    <row r="87" spans="1:7" s="211" customFormat="1" ht="12.75" x14ac:dyDescent="0.2">
      <c r="A87" s="50">
        <v>75</v>
      </c>
      <c r="B87" s="79" t="s">
        <v>37</v>
      </c>
      <c r="C87" s="219" t="s">
        <v>336</v>
      </c>
      <c r="D87" s="102" t="s">
        <v>337</v>
      </c>
      <c r="E87" s="92">
        <v>1</v>
      </c>
      <c r="F87" s="93">
        <v>0</v>
      </c>
      <c r="G87" s="69">
        <f t="shared" ref="G87" si="17">E87*F87</f>
        <v>0</v>
      </c>
    </row>
    <row r="88" spans="1:7" s="71" customFormat="1" ht="15" customHeight="1" x14ac:dyDescent="0.2">
      <c r="A88" s="105"/>
      <c r="B88" s="47"/>
      <c r="C88" s="12" t="s">
        <v>346</v>
      </c>
      <c r="D88" s="11"/>
      <c r="E88" s="112"/>
      <c r="F88" s="100"/>
      <c r="G88" s="101">
        <f>SUM(G89:G97)</f>
        <v>0</v>
      </c>
    </row>
    <row r="89" spans="1:7" s="70" customFormat="1" ht="13.15" customHeight="1" x14ac:dyDescent="0.2">
      <c r="A89" s="64">
        <v>76</v>
      </c>
      <c r="B89" s="65" t="s">
        <v>60</v>
      </c>
      <c r="C89" s="66" t="s">
        <v>347</v>
      </c>
      <c r="D89" s="67" t="s">
        <v>64</v>
      </c>
      <c r="E89" s="56">
        <v>14.3</v>
      </c>
      <c r="F89" s="68">
        <v>0</v>
      </c>
      <c r="G89" s="69">
        <f t="shared" ref="G89:G97" si="18">E89*F89</f>
        <v>0</v>
      </c>
    </row>
    <row r="90" spans="1:7" s="71" customFormat="1" ht="13.15" customHeight="1" x14ac:dyDescent="0.2">
      <c r="A90" s="50">
        <v>77</v>
      </c>
      <c r="B90" s="51" t="s">
        <v>61</v>
      </c>
      <c r="C90" s="52" t="s">
        <v>348</v>
      </c>
      <c r="D90" s="51" t="s">
        <v>83</v>
      </c>
      <c r="E90" s="56">
        <v>17.5</v>
      </c>
      <c r="F90" s="68">
        <v>0</v>
      </c>
      <c r="G90" s="69">
        <f t="shared" si="18"/>
        <v>0</v>
      </c>
    </row>
    <row r="91" spans="1:7" s="71" customFormat="1" ht="13.15" customHeight="1" x14ac:dyDescent="0.2">
      <c r="A91" s="64">
        <v>78</v>
      </c>
      <c r="B91" s="51" t="s">
        <v>37</v>
      </c>
      <c r="C91" s="52" t="s">
        <v>84</v>
      </c>
      <c r="D91" s="51" t="s">
        <v>85</v>
      </c>
      <c r="E91" s="56">
        <v>53</v>
      </c>
      <c r="F91" s="111">
        <v>0</v>
      </c>
      <c r="G91" s="69">
        <f t="shared" si="18"/>
        <v>0</v>
      </c>
    </row>
    <row r="92" spans="1:7" s="70" customFormat="1" ht="13.15" customHeight="1" x14ac:dyDescent="0.2">
      <c r="A92" s="50">
        <v>79</v>
      </c>
      <c r="B92" s="51" t="s">
        <v>266</v>
      </c>
      <c r="C92" s="52" t="s">
        <v>265</v>
      </c>
      <c r="D92" s="51" t="s">
        <v>85</v>
      </c>
      <c r="E92" s="56">
        <v>53</v>
      </c>
      <c r="F92" s="111">
        <v>0</v>
      </c>
      <c r="G92" s="69">
        <f t="shared" si="18"/>
        <v>0</v>
      </c>
    </row>
    <row r="93" spans="1:7" s="70" customFormat="1" ht="13.15" customHeight="1" x14ac:dyDescent="0.2">
      <c r="A93" s="64">
        <v>80</v>
      </c>
      <c r="B93" s="51" t="s">
        <v>349</v>
      </c>
      <c r="C93" s="52" t="s">
        <v>350</v>
      </c>
      <c r="D93" s="51" t="s">
        <v>85</v>
      </c>
      <c r="E93" s="56">
        <v>53</v>
      </c>
      <c r="F93" s="111">
        <v>0</v>
      </c>
      <c r="G93" s="69">
        <f t="shared" si="18"/>
        <v>0</v>
      </c>
    </row>
    <row r="94" spans="1:7" s="70" customFormat="1" ht="13.15" customHeight="1" x14ac:dyDescent="0.2">
      <c r="A94" s="50">
        <v>81</v>
      </c>
      <c r="B94" s="79" t="s">
        <v>63</v>
      </c>
      <c r="C94" s="179" t="s">
        <v>263</v>
      </c>
      <c r="D94" s="102" t="s">
        <v>36</v>
      </c>
      <c r="E94" s="104">
        <v>11</v>
      </c>
      <c r="F94" s="68">
        <v>0</v>
      </c>
      <c r="G94" s="69">
        <f t="shared" si="18"/>
        <v>0</v>
      </c>
    </row>
    <row r="95" spans="1:7" s="70" customFormat="1" ht="13.15" customHeight="1" x14ac:dyDescent="0.2">
      <c r="A95" s="64">
        <v>82</v>
      </c>
      <c r="B95" s="79" t="s">
        <v>37</v>
      </c>
      <c r="C95" s="179" t="s">
        <v>80</v>
      </c>
      <c r="D95" s="102" t="s">
        <v>36</v>
      </c>
      <c r="E95" s="104">
        <v>21.5</v>
      </c>
      <c r="F95" s="68">
        <v>0</v>
      </c>
      <c r="G95" s="69">
        <f t="shared" si="18"/>
        <v>0</v>
      </c>
    </row>
    <row r="96" spans="1:7" s="70" customFormat="1" ht="13.15" customHeight="1" x14ac:dyDescent="0.2">
      <c r="A96" s="50">
        <v>83</v>
      </c>
      <c r="B96" s="53" t="s">
        <v>34</v>
      </c>
      <c r="C96" s="54" t="s">
        <v>35</v>
      </c>
      <c r="D96" s="55" t="s">
        <v>36</v>
      </c>
      <c r="E96" s="56">
        <v>50</v>
      </c>
      <c r="F96" s="68">
        <v>0</v>
      </c>
      <c r="G96" s="69">
        <f t="shared" si="18"/>
        <v>0</v>
      </c>
    </row>
    <row r="97" spans="1:7" s="211" customFormat="1" ht="12.75" x14ac:dyDescent="0.2">
      <c r="A97" s="64">
        <v>84</v>
      </c>
      <c r="B97" s="79" t="s">
        <v>37</v>
      </c>
      <c r="C97" s="219" t="s">
        <v>336</v>
      </c>
      <c r="D97" s="102" t="s">
        <v>337</v>
      </c>
      <c r="E97" s="92">
        <v>1</v>
      </c>
      <c r="F97" s="93">
        <v>0</v>
      </c>
      <c r="G97" s="69">
        <f t="shared" si="18"/>
        <v>0</v>
      </c>
    </row>
    <row r="98" spans="1:7" s="71" customFormat="1" ht="14.25" customHeight="1" x14ac:dyDescent="0.2">
      <c r="A98" s="105"/>
      <c r="B98" s="47"/>
      <c r="C98" s="12" t="s">
        <v>81</v>
      </c>
      <c r="D98" s="11"/>
      <c r="E98" s="112"/>
      <c r="F98" s="100"/>
      <c r="G98" s="101">
        <f>SUM(G99:G114)</f>
        <v>0</v>
      </c>
    </row>
    <row r="99" spans="1:7" s="70" customFormat="1" ht="13.15" customHeight="1" x14ac:dyDescent="0.2">
      <c r="A99" s="50">
        <v>85</v>
      </c>
      <c r="B99" s="51" t="s">
        <v>63</v>
      </c>
      <c r="C99" s="62" t="s">
        <v>239</v>
      </c>
      <c r="D99" s="51" t="s">
        <v>49</v>
      </c>
      <c r="E99" s="56">
        <v>1</v>
      </c>
      <c r="F99" s="68">
        <v>0</v>
      </c>
      <c r="G99" s="113">
        <f>E99*F99</f>
        <v>0</v>
      </c>
    </row>
    <row r="100" spans="1:7" s="180" customFormat="1" ht="40.15" customHeight="1" x14ac:dyDescent="0.25">
      <c r="A100" s="50">
        <v>86</v>
      </c>
      <c r="B100" s="51" t="s">
        <v>37</v>
      </c>
      <c r="C100" s="52" t="s">
        <v>357</v>
      </c>
      <c r="D100" s="51" t="s">
        <v>85</v>
      </c>
      <c r="E100" s="103">
        <v>17</v>
      </c>
      <c r="F100" s="68">
        <v>0</v>
      </c>
      <c r="G100" s="69">
        <f>E100*F100</f>
        <v>0</v>
      </c>
    </row>
    <row r="101" spans="1:7" s="70" customFormat="1" ht="13.15" customHeight="1" x14ac:dyDescent="0.2">
      <c r="A101" s="50">
        <v>87</v>
      </c>
      <c r="B101" s="51" t="s">
        <v>63</v>
      </c>
      <c r="C101" s="52" t="s">
        <v>240</v>
      </c>
      <c r="D101" s="51" t="s">
        <v>49</v>
      </c>
      <c r="E101" s="56">
        <v>1</v>
      </c>
      <c r="F101" s="68">
        <v>0</v>
      </c>
      <c r="G101" s="113">
        <f>E101*F101</f>
        <v>0</v>
      </c>
    </row>
    <row r="102" spans="1:7" s="70" customFormat="1" ht="13.15" customHeight="1" x14ac:dyDescent="0.2">
      <c r="A102" s="50">
        <v>88</v>
      </c>
      <c r="B102" s="51" t="s">
        <v>63</v>
      </c>
      <c r="C102" s="52" t="s">
        <v>241</v>
      </c>
      <c r="D102" s="51" t="s">
        <v>49</v>
      </c>
      <c r="E102" s="56">
        <v>1</v>
      </c>
      <c r="F102" s="68">
        <v>0</v>
      </c>
      <c r="G102" s="113">
        <f>E102*F102</f>
        <v>0</v>
      </c>
    </row>
    <row r="103" spans="1:7" s="70" customFormat="1" ht="13.15" customHeight="1" x14ac:dyDescent="0.2">
      <c r="A103" s="50">
        <v>89</v>
      </c>
      <c r="B103" s="51" t="s">
        <v>63</v>
      </c>
      <c r="C103" s="52" t="s">
        <v>351</v>
      </c>
      <c r="D103" s="51" t="s">
        <v>49</v>
      </c>
      <c r="E103" s="56">
        <v>1</v>
      </c>
      <c r="F103" s="68">
        <v>0</v>
      </c>
      <c r="G103" s="113">
        <f>E103*F103</f>
        <v>0</v>
      </c>
    </row>
    <row r="104" spans="1:7" s="70" customFormat="1" ht="13.15" customHeight="1" x14ac:dyDescent="0.2">
      <c r="A104" s="50">
        <v>90</v>
      </c>
      <c r="B104" s="51" t="s">
        <v>63</v>
      </c>
      <c r="C104" s="52" t="s">
        <v>242</v>
      </c>
      <c r="D104" s="51" t="s">
        <v>49</v>
      </c>
      <c r="E104" s="56">
        <v>1</v>
      </c>
      <c r="F104" s="68">
        <v>0</v>
      </c>
      <c r="G104" s="113">
        <f t="shared" ref="G104:G112" si="19">E104*F104</f>
        <v>0</v>
      </c>
    </row>
    <row r="105" spans="1:7" s="70" customFormat="1" ht="13.15" customHeight="1" x14ac:dyDescent="0.2">
      <c r="A105" s="50">
        <v>91</v>
      </c>
      <c r="B105" s="51" t="s">
        <v>63</v>
      </c>
      <c r="C105" s="52" t="s">
        <v>243</v>
      </c>
      <c r="D105" s="51" t="s">
        <v>49</v>
      </c>
      <c r="E105" s="56">
        <v>1</v>
      </c>
      <c r="F105" s="68">
        <v>0</v>
      </c>
      <c r="G105" s="113">
        <f t="shared" ref="G105" si="20">E105*F105</f>
        <v>0</v>
      </c>
    </row>
    <row r="106" spans="1:7" s="180" customFormat="1" ht="16.149999999999999" customHeight="1" x14ac:dyDescent="0.25">
      <c r="A106" s="50">
        <v>92</v>
      </c>
      <c r="B106" s="51" t="s">
        <v>63</v>
      </c>
      <c r="C106" s="52" t="s">
        <v>353</v>
      </c>
      <c r="D106" s="51" t="s">
        <v>49</v>
      </c>
      <c r="E106" s="103">
        <v>6</v>
      </c>
      <c r="F106" s="68">
        <v>0</v>
      </c>
      <c r="G106" s="69">
        <f t="shared" ref="G106" si="21">E106*F106</f>
        <v>0</v>
      </c>
    </row>
    <row r="107" spans="1:7" s="180" customFormat="1" ht="14.25" customHeight="1" x14ac:dyDescent="0.25">
      <c r="A107" s="50">
        <v>93</v>
      </c>
      <c r="B107" s="51" t="s">
        <v>37</v>
      </c>
      <c r="C107" s="181" t="s">
        <v>250</v>
      </c>
      <c r="D107" s="51" t="s">
        <v>62</v>
      </c>
      <c r="E107" s="103">
        <v>95</v>
      </c>
      <c r="F107" s="68">
        <v>0</v>
      </c>
      <c r="G107" s="69">
        <f t="shared" si="19"/>
        <v>0</v>
      </c>
    </row>
    <row r="108" spans="1:7" s="180" customFormat="1" ht="14.25" customHeight="1" x14ac:dyDescent="0.25">
      <c r="A108" s="50">
        <v>94</v>
      </c>
      <c r="B108" s="51" t="s">
        <v>37</v>
      </c>
      <c r="C108" s="181" t="s">
        <v>100</v>
      </c>
      <c r="D108" s="51" t="s">
        <v>49</v>
      </c>
      <c r="E108" s="103">
        <v>50</v>
      </c>
      <c r="F108" s="68">
        <v>0</v>
      </c>
      <c r="G108" s="69">
        <f t="shared" si="19"/>
        <v>0</v>
      </c>
    </row>
    <row r="109" spans="1:7" s="180" customFormat="1" ht="26.25" customHeight="1" x14ac:dyDescent="0.25">
      <c r="A109" s="50">
        <v>95</v>
      </c>
      <c r="B109" s="51" t="s">
        <v>63</v>
      </c>
      <c r="C109" s="181" t="s">
        <v>249</v>
      </c>
      <c r="D109" s="51" t="s">
        <v>49</v>
      </c>
      <c r="E109" s="103">
        <v>50</v>
      </c>
      <c r="F109" s="68">
        <v>0</v>
      </c>
      <c r="G109" s="69">
        <f t="shared" si="19"/>
        <v>0</v>
      </c>
    </row>
    <row r="110" spans="1:7" s="70" customFormat="1" ht="14.25" customHeight="1" x14ac:dyDescent="0.2">
      <c r="A110" s="50">
        <v>96</v>
      </c>
      <c r="B110" s="51" t="s">
        <v>63</v>
      </c>
      <c r="C110" s="222" t="s">
        <v>101</v>
      </c>
      <c r="D110" s="40" t="s">
        <v>64</v>
      </c>
      <c r="E110" s="56">
        <v>0.4</v>
      </c>
      <c r="F110" s="68">
        <v>0</v>
      </c>
      <c r="G110" s="113">
        <f t="shared" si="19"/>
        <v>0</v>
      </c>
    </row>
    <row r="111" spans="1:7" s="70" customFormat="1" ht="15.6" customHeight="1" x14ac:dyDescent="0.2">
      <c r="A111" s="50">
        <v>97</v>
      </c>
      <c r="B111" s="51" t="s">
        <v>61</v>
      </c>
      <c r="C111" s="52" t="s">
        <v>104</v>
      </c>
      <c r="D111" s="40" t="s">
        <v>64</v>
      </c>
      <c r="E111" s="56">
        <v>0.6</v>
      </c>
      <c r="F111" s="68">
        <v>0</v>
      </c>
      <c r="G111" s="113">
        <f t="shared" si="19"/>
        <v>0</v>
      </c>
    </row>
    <row r="112" spans="1:7" s="70" customFormat="1" ht="13.15" customHeight="1" x14ac:dyDescent="0.2">
      <c r="A112" s="50">
        <v>98</v>
      </c>
      <c r="B112" s="82" t="s">
        <v>34</v>
      </c>
      <c r="C112" s="54" t="s">
        <v>35</v>
      </c>
      <c r="D112" s="55" t="s">
        <v>36</v>
      </c>
      <c r="E112" s="56">
        <v>2.5</v>
      </c>
      <c r="F112" s="68">
        <v>0</v>
      </c>
      <c r="G112" s="113">
        <f t="shared" si="19"/>
        <v>0</v>
      </c>
    </row>
    <row r="113" spans="1:7" s="70" customFormat="1" ht="13.15" customHeight="1" x14ac:dyDescent="0.2">
      <c r="A113" s="50">
        <v>99</v>
      </c>
      <c r="B113" s="79" t="s">
        <v>37</v>
      </c>
      <c r="C113" s="179" t="s">
        <v>82</v>
      </c>
      <c r="D113" s="102" t="s">
        <v>36</v>
      </c>
      <c r="E113" s="104">
        <v>0.75</v>
      </c>
      <c r="F113" s="68">
        <v>0</v>
      </c>
      <c r="G113" s="113">
        <f>E113*F113</f>
        <v>0</v>
      </c>
    </row>
    <row r="114" spans="1:7" s="211" customFormat="1" ht="12.75" x14ac:dyDescent="0.2">
      <c r="A114" s="50">
        <v>100</v>
      </c>
      <c r="B114" s="79" t="s">
        <v>37</v>
      </c>
      <c r="C114" s="219" t="s">
        <v>336</v>
      </c>
      <c r="D114" s="102" t="s">
        <v>337</v>
      </c>
      <c r="E114" s="92">
        <v>1</v>
      </c>
      <c r="F114" s="68">
        <v>0</v>
      </c>
      <c r="G114" s="69">
        <f t="shared" ref="G114" si="22">E114*F114</f>
        <v>0</v>
      </c>
    </row>
    <row r="115" spans="1:7" s="71" customFormat="1" ht="13.15" customHeight="1" x14ac:dyDescent="0.2">
      <c r="A115" s="105"/>
      <c r="B115" s="47"/>
      <c r="C115" s="42" t="s">
        <v>65</v>
      </c>
      <c r="D115" s="41"/>
      <c r="E115" s="112"/>
      <c r="F115" s="43"/>
      <c r="G115" s="44">
        <f>SUM(G116:G122)</f>
        <v>0</v>
      </c>
    </row>
    <row r="116" spans="1:7" s="71" customFormat="1" ht="13.15" customHeight="1" x14ac:dyDescent="0.2">
      <c r="A116" s="114">
        <v>101</v>
      </c>
      <c r="B116" s="107" t="s">
        <v>63</v>
      </c>
      <c r="C116" s="115" t="s">
        <v>102</v>
      </c>
      <c r="D116" s="116" t="s">
        <v>36</v>
      </c>
      <c r="E116" s="117">
        <v>42</v>
      </c>
      <c r="F116" s="118">
        <v>0</v>
      </c>
      <c r="G116" s="119">
        <f>E116*F116</f>
        <v>0</v>
      </c>
    </row>
    <row r="117" spans="1:7" s="71" customFormat="1" ht="13.15" customHeight="1" x14ac:dyDescent="0.2">
      <c r="A117" s="114">
        <v>102</v>
      </c>
      <c r="B117" s="107" t="s">
        <v>63</v>
      </c>
      <c r="C117" s="115" t="s">
        <v>354</v>
      </c>
      <c r="D117" s="116" t="s">
        <v>49</v>
      </c>
      <c r="E117" s="117">
        <v>1</v>
      </c>
      <c r="F117" s="118">
        <v>0</v>
      </c>
      <c r="G117" s="119">
        <f t="shared" ref="G117:G122" si="23">E117*F117</f>
        <v>0</v>
      </c>
    </row>
    <row r="118" spans="1:7" s="71" customFormat="1" ht="13.15" customHeight="1" x14ac:dyDescent="0.2">
      <c r="A118" s="114">
        <v>103</v>
      </c>
      <c r="B118" s="107" t="s">
        <v>63</v>
      </c>
      <c r="C118" s="115" t="s">
        <v>244</v>
      </c>
      <c r="D118" s="51" t="s">
        <v>85</v>
      </c>
      <c r="E118" s="117">
        <v>240</v>
      </c>
      <c r="F118" s="118">
        <v>0</v>
      </c>
      <c r="G118" s="119">
        <f t="shared" si="23"/>
        <v>0</v>
      </c>
    </row>
    <row r="119" spans="1:7" s="71" customFormat="1" ht="13.15" customHeight="1" x14ac:dyDescent="0.2">
      <c r="A119" s="114">
        <v>104</v>
      </c>
      <c r="B119" s="107" t="s">
        <v>63</v>
      </c>
      <c r="C119" s="115" t="s">
        <v>359</v>
      </c>
      <c r="D119" s="116" t="s">
        <v>36</v>
      </c>
      <c r="E119" s="117">
        <v>25</v>
      </c>
      <c r="F119" s="118">
        <v>0</v>
      </c>
      <c r="G119" s="119">
        <f t="shared" si="23"/>
        <v>0</v>
      </c>
    </row>
    <row r="120" spans="1:7" s="71" customFormat="1" ht="13.15" customHeight="1" x14ac:dyDescent="0.2">
      <c r="A120" s="114">
        <v>105</v>
      </c>
      <c r="B120" s="107" t="s">
        <v>63</v>
      </c>
      <c r="C120" s="115" t="s">
        <v>355</v>
      </c>
      <c r="D120" s="116" t="s">
        <v>356</v>
      </c>
      <c r="E120" s="117">
        <v>12</v>
      </c>
      <c r="F120" s="118">
        <v>0</v>
      </c>
      <c r="G120" s="119">
        <f t="shared" si="23"/>
        <v>0</v>
      </c>
    </row>
    <row r="121" spans="1:7" s="71" customFormat="1" ht="13.15" customHeight="1" x14ac:dyDescent="0.2">
      <c r="A121" s="114">
        <v>106</v>
      </c>
      <c r="B121" s="107" t="s">
        <v>63</v>
      </c>
      <c r="C121" s="120" t="s">
        <v>66</v>
      </c>
      <c r="D121" s="116" t="s">
        <v>49</v>
      </c>
      <c r="E121" s="117">
        <v>506</v>
      </c>
      <c r="F121" s="118">
        <v>0</v>
      </c>
      <c r="G121" s="119">
        <f t="shared" si="23"/>
        <v>0</v>
      </c>
    </row>
    <row r="122" spans="1:7" s="71" customFormat="1" ht="15" customHeight="1" thickBot="1" x14ac:dyDescent="0.25">
      <c r="A122" s="122">
        <v>107</v>
      </c>
      <c r="B122" s="123" t="s">
        <v>63</v>
      </c>
      <c r="C122" s="124" t="s">
        <v>67</v>
      </c>
      <c r="D122" s="125" t="s">
        <v>83</v>
      </c>
      <c r="E122" s="126">
        <v>6.4</v>
      </c>
      <c r="F122" s="242">
        <v>0</v>
      </c>
      <c r="G122" s="127">
        <f t="shared" si="23"/>
        <v>0</v>
      </c>
    </row>
    <row r="123" spans="1:7" ht="13.15" customHeight="1" x14ac:dyDescent="0.25">
      <c r="A123" s="5"/>
      <c r="B123" s="8"/>
      <c r="C123" s="9"/>
      <c r="D123" s="5"/>
      <c r="E123" s="13"/>
      <c r="F123" s="7"/>
      <c r="G123" s="7"/>
    </row>
    <row r="124" spans="1:7" ht="13.15" customHeight="1" x14ac:dyDescent="0.25">
      <c r="A124" s="5"/>
      <c r="B124" s="8"/>
      <c r="C124" s="35" t="s">
        <v>68</v>
      </c>
      <c r="D124" s="5"/>
      <c r="E124" s="13"/>
      <c r="F124" s="7"/>
      <c r="G124" s="45">
        <f>G6</f>
        <v>0</v>
      </c>
    </row>
    <row r="125" spans="1:7" ht="13.15" customHeight="1" x14ac:dyDescent="0.25">
      <c r="A125" s="3"/>
      <c r="B125" s="5"/>
      <c r="C125" s="36" t="s">
        <v>38</v>
      </c>
      <c r="D125" s="6"/>
      <c r="E125" s="10"/>
      <c r="F125" s="4"/>
      <c r="G125" s="46">
        <f>G17</f>
        <v>0</v>
      </c>
    </row>
    <row r="126" spans="1:7" ht="13.15" customHeight="1" x14ac:dyDescent="0.25">
      <c r="A126" s="3"/>
      <c r="B126" s="5"/>
      <c r="C126" s="36" t="s">
        <v>44</v>
      </c>
      <c r="D126" s="6"/>
      <c r="E126" s="10"/>
      <c r="F126" s="4"/>
      <c r="G126" s="46">
        <f>G27</f>
        <v>0</v>
      </c>
    </row>
    <row r="127" spans="1:7" ht="13.15" customHeight="1" x14ac:dyDescent="0.25">
      <c r="A127" s="3"/>
      <c r="B127" s="5"/>
      <c r="C127" s="37" t="s">
        <v>94</v>
      </c>
      <c r="D127" s="6"/>
      <c r="E127" s="10"/>
      <c r="F127" s="4"/>
      <c r="G127" s="46">
        <f>G38</f>
        <v>0</v>
      </c>
    </row>
    <row r="128" spans="1:7" s="1" customFormat="1" ht="13.15" customHeight="1" x14ac:dyDescent="0.25">
      <c r="A128" s="3"/>
      <c r="B128" s="5"/>
      <c r="C128" s="37" t="s">
        <v>103</v>
      </c>
      <c r="D128" s="6"/>
      <c r="E128" s="10"/>
      <c r="F128" s="4"/>
      <c r="G128" s="46">
        <f>G75</f>
        <v>0</v>
      </c>
    </row>
    <row r="129" spans="1:9" s="1" customFormat="1" ht="13.15" customHeight="1" x14ac:dyDescent="0.25">
      <c r="A129" s="3"/>
      <c r="B129" s="5"/>
      <c r="C129" s="37" t="s">
        <v>199</v>
      </c>
      <c r="D129" s="6"/>
      <c r="E129" s="10"/>
      <c r="F129" s="4"/>
      <c r="G129" s="46">
        <f>G88</f>
        <v>0</v>
      </c>
    </row>
    <row r="130" spans="1:9" ht="13.15" customHeight="1" x14ac:dyDescent="0.25">
      <c r="A130" s="3"/>
      <c r="B130" s="5"/>
      <c r="C130" s="36" t="s">
        <v>81</v>
      </c>
      <c r="D130" s="6"/>
      <c r="E130" s="10"/>
      <c r="F130" s="4"/>
      <c r="G130" s="46">
        <f>G98</f>
        <v>0</v>
      </c>
    </row>
    <row r="131" spans="1:9" ht="13.15" customHeight="1" x14ac:dyDescent="0.25">
      <c r="A131" s="3"/>
      <c r="B131" s="48"/>
      <c r="C131" s="38" t="s">
        <v>69</v>
      </c>
      <c r="D131" s="31"/>
      <c r="E131" s="10"/>
      <c r="F131" s="4"/>
      <c r="G131" s="25">
        <f>Rostliny!G43+Rostliny!G63</f>
        <v>0</v>
      </c>
    </row>
    <row r="132" spans="1:9" s="1" customFormat="1" ht="13.15" customHeight="1" x14ac:dyDescent="0.25">
      <c r="A132" s="3"/>
      <c r="B132" s="48"/>
      <c r="C132" s="38" t="s">
        <v>340</v>
      </c>
      <c r="D132" s="31"/>
      <c r="E132" s="10"/>
      <c r="F132" s="4"/>
      <c r="G132" s="46">
        <f>G56+Rostliny!G85+Rostliny!G95</f>
        <v>0</v>
      </c>
    </row>
    <row r="133" spans="1:9" ht="13.15" customHeight="1" thickBot="1" x14ac:dyDescent="0.3">
      <c r="A133" s="3"/>
      <c r="B133" s="48"/>
      <c r="C133" s="39" t="s">
        <v>70</v>
      </c>
      <c r="D133" s="32"/>
      <c r="E133" s="33"/>
      <c r="F133" s="34"/>
      <c r="G133" s="61">
        <f>G115</f>
        <v>0</v>
      </c>
    </row>
    <row r="134" spans="1:9" ht="13.15" customHeight="1" x14ac:dyDescent="0.25">
      <c r="A134" s="1"/>
      <c r="C134" s="26" t="s">
        <v>71</v>
      </c>
      <c r="D134" s="27"/>
      <c r="E134" s="28"/>
      <c r="F134" s="29"/>
      <c r="G134" s="58">
        <f>SUM(G124:G133)</f>
        <v>0</v>
      </c>
      <c r="I134" s="59"/>
    </row>
    <row r="135" spans="1:9" ht="13.15" customHeight="1" x14ac:dyDescent="0.25">
      <c r="A135" s="1"/>
      <c r="C135" s="30" t="s">
        <v>72</v>
      </c>
      <c r="D135" s="27"/>
      <c r="E135" s="28"/>
      <c r="F135" s="29"/>
      <c r="G135" s="29">
        <f>G134*0.21</f>
        <v>0</v>
      </c>
    </row>
    <row r="136" spans="1:9" ht="13.15" customHeight="1" thickBot="1" x14ac:dyDescent="0.3">
      <c r="A136" s="1"/>
      <c r="C136" s="26" t="s">
        <v>73</v>
      </c>
      <c r="D136" s="27"/>
      <c r="E136" s="28"/>
      <c r="F136" s="29"/>
      <c r="G136" s="60">
        <f>SUM(G134:G135)</f>
        <v>0</v>
      </c>
    </row>
    <row r="137" spans="1:9" ht="13.15" customHeight="1" x14ac:dyDescent="0.25">
      <c r="A137" s="1"/>
      <c r="C137" s="26"/>
      <c r="D137" s="27"/>
      <c r="E137" s="28"/>
      <c r="F137" s="29"/>
      <c r="G137" s="58"/>
    </row>
    <row r="139" spans="1:9" ht="13.15" customHeight="1" x14ac:dyDescent="0.25">
      <c r="B139" s="221" t="s">
        <v>352</v>
      </c>
    </row>
    <row r="140" spans="1:9" ht="13.15" customHeight="1" x14ac:dyDescent="0.25">
      <c r="G140" s="57"/>
    </row>
  </sheetData>
  <mergeCells count="4">
    <mergeCell ref="F1:G1"/>
    <mergeCell ref="B2:C2"/>
    <mergeCell ref="F2:G2"/>
    <mergeCell ref="B3:C3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64" orientation="portrait" r:id="rId1"/>
  <rowBreaks count="2" manualBreakCount="2">
    <brk id="74" max="6" man="1"/>
    <brk id="97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showGridLines="0" tabSelected="1" view="pageBreakPreview" zoomScaleNormal="100" zoomScaleSheetLayoutView="100" workbookViewId="0">
      <selection activeCell="G8" sqref="G8"/>
    </sheetView>
  </sheetViews>
  <sheetFormatPr defaultColWidth="9.140625" defaultRowHeight="14.25" x14ac:dyDescent="0.2"/>
  <cols>
    <col min="1" max="1" width="9.140625" style="131"/>
    <col min="2" max="2" width="39.28515625" style="131" customWidth="1"/>
    <col min="3" max="3" width="19.140625" style="131" customWidth="1"/>
    <col min="4" max="4" width="12.85546875" style="131" customWidth="1"/>
    <col min="5" max="5" width="8.85546875" style="131" customWidth="1"/>
    <col min="6" max="6" width="10.140625" style="131" customWidth="1"/>
    <col min="7" max="7" width="16.5703125" style="131" customWidth="1"/>
    <col min="8" max="16384" width="9.140625" style="131"/>
  </cols>
  <sheetData>
    <row r="1" spans="1:7" ht="41.25" customHeight="1" x14ac:dyDescent="0.2">
      <c r="A1" s="129" t="s">
        <v>0</v>
      </c>
      <c r="B1" s="232" t="s">
        <v>256</v>
      </c>
      <c r="C1" s="232"/>
      <c r="D1" s="14"/>
      <c r="E1" s="130" t="s">
        <v>1</v>
      </c>
      <c r="F1" s="229" t="s">
        <v>257</v>
      </c>
      <c r="G1" s="230"/>
    </row>
    <row r="2" spans="1:7" ht="16.5" customHeight="1" x14ac:dyDescent="0.2">
      <c r="A2" s="15" t="s">
        <v>2</v>
      </c>
      <c r="B2" s="231" t="s">
        <v>3</v>
      </c>
      <c r="C2" s="231"/>
      <c r="D2" s="16"/>
      <c r="E2" s="18"/>
      <c r="F2" s="227" t="s">
        <v>254</v>
      </c>
      <c r="G2" s="227"/>
    </row>
    <row r="3" spans="1:7" ht="15" customHeight="1" x14ac:dyDescent="0.2">
      <c r="A3" s="23" t="s">
        <v>4</v>
      </c>
      <c r="B3" s="228" t="s">
        <v>5</v>
      </c>
      <c r="C3" s="228"/>
      <c r="D3" s="17"/>
      <c r="E3" s="19"/>
      <c r="F3" s="128"/>
      <c r="G3" s="128"/>
    </row>
    <row r="4" spans="1:7" ht="15" x14ac:dyDescent="0.2">
      <c r="A4" s="23"/>
      <c r="B4" s="182"/>
      <c r="C4" s="182"/>
      <c r="D4" s="17"/>
      <c r="E4" s="19"/>
      <c r="F4" s="17"/>
      <c r="G4" s="17"/>
    </row>
    <row r="5" spans="1:7" ht="15" x14ac:dyDescent="0.2">
      <c r="A5" s="23" t="s">
        <v>6</v>
      </c>
      <c r="B5" s="182"/>
      <c r="C5" s="182"/>
      <c r="D5" s="17"/>
      <c r="E5" s="19"/>
      <c r="F5" s="17"/>
      <c r="G5" s="17"/>
    </row>
    <row r="6" spans="1:7" ht="15" thickBot="1" x14ac:dyDescent="0.25">
      <c r="A6" s="132" t="s">
        <v>7</v>
      </c>
      <c r="B6" s="133"/>
      <c r="C6" s="133"/>
      <c r="D6" s="134"/>
      <c r="E6" s="133"/>
      <c r="F6" s="133"/>
      <c r="G6" s="2"/>
    </row>
    <row r="7" spans="1:7" ht="24.75" thickBot="1" x14ac:dyDescent="0.25">
      <c r="A7" s="135" t="s">
        <v>8</v>
      </c>
      <c r="B7" s="136" t="s">
        <v>9</v>
      </c>
      <c r="C7" s="136" t="s">
        <v>10</v>
      </c>
      <c r="D7" s="136" t="s">
        <v>11</v>
      </c>
      <c r="E7" s="137" t="s">
        <v>12</v>
      </c>
      <c r="F7" s="136" t="s">
        <v>13</v>
      </c>
      <c r="G7" s="20" t="s">
        <v>14</v>
      </c>
    </row>
    <row r="8" spans="1:7" ht="15.75" thickBot="1" x14ac:dyDescent="0.3">
      <c r="A8" s="138">
        <v>11</v>
      </c>
      <c r="B8" s="151" t="s">
        <v>198</v>
      </c>
      <c r="C8" s="152" t="s">
        <v>105</v>
      </c>
      <c r="D8" s="139" t="s">
        <v>106</v>
      </c>
      <c r="E8" s="139" t="s">
        <v>106</v>
      </c>
      <c r="F8" s="140" t="s">
        <v>106</v>
      </c>
      <c r="G8" s="141" t="s">
        <v>106</v>
      </c>
    </row>
    <row r="9" spans="1:7" ht="15" x14ac:dyDescent="0.25">
      <c r="A9" s="142"/>
      <c r="B9" s="143"/>
      <c r="C9" s="144"/>
      <c r="D9" s="142"/>
      <c r="E9" s="142"/>
    </row>
    <row r="10" spans="1:7" ht="15" thickBot="1" x14ac:dyDescent="0.25">
      <c r="A10" s="132" t="s">
        <v>107</v>
      </c>
      <c r="B10" s="133"/>
      <c r="C10" s="133"/>
      <c r="D10" s="134"/>
      <c r="E10" s="133"/>
      <c r="F10" s="133"/>
      <c r="G10" s="2"/>
    </row>
    <row r="11" spans="1:7" ht="24.75" thickBot="1" x14ac:dyDescent="0.25">
      <c r="A11" s="135" t="s">
        <v>8</v>
      </c>
      <c r="B11" s="136" t="s">
        <v>9</v>
      </c>
      <c r="C11" s="136" t="s">
        <v>10</v>
      </c>
      <c r="D11" s="136" t="s">
        <v>11</v>
      </c>
      <c r="E11" s="137" t="s">
        <v>12</v>
      </c>
      <c r="F11" s="136" t="s">
        <v>13</v>
      </c>
      <c r="G11" s="20" t="s">
        <v>14</v>
      </c>
    </row>
    <row r="12" spans="1:7" x14ac:dyDescent="0.2">
      <c r="A12" s="163">
        <v>1</v>
      </c>
      <c r="B12" s="153" t="s">
        <v>108</v>
      </c>
      <c r="C12" s="157" t="s">
        <v>15</v>
      </c>
      <c r="D12" s="158" t="s">
        <v>201</v>
      </c>
      <c r="E12" s="158">
        <v>6</v>
      </c>
      <c r="F12" s="233">
        <v>0</v>
      </c>
      <c r="G12" s="234">
        <f>E12*F12</f>
        <v>0</v>
      </c>
    </row>
    <row r="13" spans="1:7" x14ac:dyDescent="0.2">
      <c r="A13" s="164">
        <v>4</v>
      </c>
      <c r="B13" s="154" t="s">
        <v>109</v>
      </c>
      <c r="C13" s="159" t="s">
        <v>110</v>
      </c>
      <c r="D13" s="160" t="s">
        <v>200</v>
      </c>
      <c r="E13" s="160">
        <v>6</v>
      </c>
      <c r="F13" s="235">
        <v>0</v>
      </c>
      <c r="G13" s="236">
        <f t="shared" ref="G13:G42" si="0">E13*F13</f>
        <v>0</v>
      </c>
    </row>
    <row r="14" spans="1:7" x14ac:dyDescent="0.2">
      <c r="A14" s="164">
        <v>7</v>
      </c>
      <c r="B14" s="154" t="s">
        <v>111</v>
      </c>
      <c r="C14" s="159" t="s">
        <v>112</v>
      </c>
      <c r="D14" s="160" t="s">
        <v>204</v>
      </c>
      <c r="E14" s="160">
        <v>8</v>
      </c>
      <c r="F14" s="235">
        <v>0</v>
      </c>
      <c r="G14" s="236">
        <f t="shared" si="0"/>
        <v>0</v>
      </c>
    </row>
    <row r="15" spans="1:7" x14ac:dyDescent="0.2">
      <c r="A15" s="164">
        <v>8</v>
      </c>
      <c r="B15" s="154" t="s">
        <v>113</v>
      </c>
      <c r="C15" s="159" t="s">
        <v>114</v>
      </c>
      <c r="D15" s="160" t="s">
        <v>203</v>
      </c>
      <c r="E15" s="160">
        <v>4</v>
      </c>
      <c r="F15" s="235">
        <v>0</v>
      </c>
      <c r="G15" s="236">
        <f t="shared" si="0"/>
        <v>0</v>
      </c>
    </row>
    <row r="16" spans="1:7" x14ac:dyDescent="0.2">
      <c r="A16" s="164">
        <v>14</v>
      </c>
      <c r="B16" s="154" t="s">
        <v>115</v>
      </c>
      <c r="C16" s="159" t="s">
        <v>116</v>
      </c>
      <c r="D16" s="160" t="s">
        <v>202</v>
      </c>
      <c r="E16" s="160">
        <v>40</v>
      </c>
      <c r="F16" s="235">
        <v>0</v>
      </c>
      <c r="G16" s="236">
        <f t="shared" si="0"/>
        <v>0</v>
      </c>
    </row>
    <row r="17" spans="1:7" x14ac:dyDescent="0.2">
      <c r="A17" s="164">
        <v>16</v>
      </c>
      <c r="B17" s="154" t="s">
        <v>117</v>
      </c>
      <c r="C17" s="159" t="s">
        <v>118</v>
      </c>
      <c r="D17" s="160" t="s">
        <v>205</v>
      </c>
      <c r="E17" s="160">
        <v>4</v>
      </c>
      <c r="F17" s="235">
        <v>0</v>
      </c>
      <c r="G17" s="236">
        <f t="shared" si="0"/>
        <v>0</v>
      </c>
    </row>
    <row r="18" spans="1:7" x14ac:dyDescent="0.2">
      <c r="A18" s="164">
        <v>17</v>
      </c>
      <c r="B18" s="154" t="s">
        <v>119</v>
      </c>
      <c r="C18" s="159" t="s">
        <v>118</v>
      </c>
      <c r="D18" s="160" t="s">
        <v>206</v>
      </c>
      <c r="E18" s="160">
        <v>9</v>
      </c>
      <c r="F18" s="235">
        <v>0</v>
      </c>
      <c r="G18" s="236">
        <f t="shared" si="0"/>
        <v>0</v>
      </c>
    </row>
    <row r="19" spans="1:7" x14ac:dyDescent="0.2">
      <c r="A19" s="164">
        <v>18</v>
      </c>
      <c r="B19" s="154" t="s">
        <v>16</v>
      </c>
      <c r="C19" s="159" t="s">
        <v>118</v>
      </c>
      <c r="D19" s="160" t="s">
        <v>206</v>
      </c>
      <c r="E19" s="160">
        <v>5</v>
      </c>
      <c r="F19" s="235">
        <v>0</v>
      </c>
      <c r="G19" s="236">
        <f t="shared" si="0"/>
        <v>0</v>
      </c>
    </row>
    <row r="20" spans="1:7" x14ac:dyDescent="0.2">
      <c r="A20" s="164">
        <v>20</v>
      </c>
      <c r="B20" s="154" t="s">
        <v>17</v>
      </c>
      <c r="C20" s="159" t="s">
        <v>120</v>
      </c>
      <c r="D20" s="160" t="s">
        <v>206</v>
      </c>
      <c r="E20" s="160">
        <v>4</v>
      </c>
      <c r="F20" s="235">
        <v>0</v>
      </c>
      <c r="G20" s="236">
        <f t="shared" si="0"/>
        <v>0</v>
      </c>
    </row>
    <row r="21" spans="1:7" x14ac:dyDescent="0.2">
      <c r="A21" s="164">
        <v>21</v>
      </c>
      <c r="B21" s="154" t="s">
        <v>18</v>
      </c>
      <c r="C21" s="159" t="s">
        <v>121</v>
      </c>
      <c r="D21" s="160" t="s">
        <v>207</v>
      </c>
      <c r="E21" s="160">
        <v>6</v>
      </c>
      <c r="F21" s="235">
        <v>0</v>
      </c>
      <c r="G21" s="236">
        <f t="shared" si="0"/>
        <v>0</v>
      </c>
    </row>
    <row r="22" spans="1:7" x14ac:dyDescent="0.2">
      <c r="A22" s="164">
        <v>24</v>
      </c>
      <c r="B22" s="155" t="s">
        <v>122</v>
      </c>
      <c r="C22" s="159" t="s">
        <v>76</v>
      </c>
      <c r="D22" s="160" t="s">
        <v>206</v>
      </c>
      <c r="E22" s="160">
        <v>9</v>
      </c>
      <c r="F22" s="235">
        <v>0</v>
      </c>
      <c r="G22" s="236">
        <f t="shared" si="0"/>
        <v>0</v>
      </c>
    </row>
    <row r="23" spans="1:7" x14ac:dyDescent="0.2">
      <c r="A23" s="164">
        <v>27</v>
      </c>
      <c r="B23" s="155" t="s">
        <v>123</v>
      </c>
      <c r="C23" s="159" t="s">
        <v>124</v>
      </c>
      <c r="D23" s="160" t="s">
        <v>208</v>
      </c>
      <c r="E23" s="160">
        <v>5</v>
      </c>
      <c r="F23" s="235">
        <v>0</v>
      </c>
      <c r="G23" s="236">
        <f t="shared" si="0"/>
        <v>0</v>
      </c>
    </row>
    <row r="24" spans="1:7" x14ac:dyDescent="0.2">
      <c r="A24" s="164">
        <v>30</v>
      </c>
      <c r="B24" s="154" t="s">
        <v>125</v>
      </c>
      <c r="C24" s="159" t="s">
        <v>126</v>
      </c>
      <c r="D24" s="160" t="s">
        <v>209</v>
      </c>
      <c r="E24" s="160">
        <v>2</v>
      </c>
      <c r="F24" s="235">
        <v>0</v>
      </c>
      <c r="G24" s="236">
        <f t="shared" si="0"/>
        <v>0</v>
      </c>
    </row>
    <row r="25" spans="1:7" x14ac:dyDescent="0.2">
      <c r="A25" s="164">
        <v>31</v>
      </c>
      <c r="B25" s="154" t="s">
        <v>127</v>
      </c>
      <c r="C25" s="159" t="s">
        <v>128</v>
      </c>
      <c r="D25" s="160" t="s">
        <v>210</v>
      </c>
      <c r="E25" s="160">
        <v>13</v>
      </c>
      <c r="F25" s="235">
        <v>0</v>
      </c>
      <c r="G25" s="236">
        <f t="shared" si="0"/>
        <v>0</v>
      </c>
    </row>
    <row r="26" spans="1:7" x14ac:dyDescent="0.2">
      <c r="A26" s="164">
        <v>32</v>
      </c>
      <c r="B26" s="154" t="s">
        <v>129</v>
      </c>
      <c r="C26" s="159" t="s">
        <v>128</v>
      </c>
      <c r="D26" s="160" t="s">
        <v>211</v>
      </c>
      <c r="E26" s="160">
        <v>2</v>
      </c>
      <c r="F26" s="235">
        <v>0</v>
      </c>
      <c r="G26" s="236">
        <f t="shared" si="0"/>
        <v>0</v>
      </c>
    </row>
    <row r="27" spans="1:7" x14ac:dyDescent="0.2">
      <c r="A27" s="164">
        <v>33</v>
      </c>
      <c r="B27" s="155" t="s">
        <v>130</v>
      </c>
      <c r="C27" s="159" t="s">
        <v>131</v>
      </c>
      <c r="D27" s="160" t="s">
        <v>206</v>
      </c>
      <c r="E27" s="160">
        <v>5</v>
      </c>
      <c r="F27" s="235">
        <v>0</v>
      </c>
      <c r="G27" s="236">
        <f t="shared" si="0"/>
        <v>0</v>
      </c>
    </row>
    <row r="28" spans="1:7" x14ac:dyDescent="0.2">
      <c r="A28" s="164">
        <v>34</v>
      </c>
      <c r="B28" s="154" t="s">
        <v>132</v>
      </c>
      <c r="C28" s="159" t="s">
        <v>133</v>
      </c>
      <c r="D28" s="160" t="s">
        <v>134</v>
      </c>
      <c r="E28" s="160">
        <v>27</v>
      </c>
      <c r="F28" s="235">
        <v>0</v>
      </c>
      <c r="G28" s="236">
        <f t="shared" si="0"/>
        <v>0</v>
      </c>
    </row>
    <row r="29" spans="1:7" x14ac:dyDescent="0.2">
      <c r="A29" s="164">
        <v>35</v>
      </c>
      <c r="B29" s="154" t="s">
        <v>135</v>
      </c>
      <c r="C29" s="159" t="s">
        <v>133</v>
      </c>
      <c r="D29" s="160" t="s">
        <v>134</v>
      </c>
      <c r="E29" s="160">
        <v>10</v>
      </c>
      <c r="F29" s="235">
        <v>0</v>
      </c>
      <c r="G29" s="236">
        <f t="shared" si="0"/>
        <v>0</v>
      </c>
    </row>
    <row r="30" spans="1:7" x14ac:dyDescent="0.2">
      <c r="A30" s="164">
        <v>36</v>
      </c>
      <c r="B30" s="155" t="s">
        <v>136</v>
      </c>
      <c r="C30" s="159" t="s">
        <v>133</v>
      </c>
      <c r="D30" s="160" t="s">
        <v>134</v>
      </c>
      <c r="E30" s="160">
        <v>6</v>
      </c>
      <c r="F30" s="235">
        <v>0</v>
      </c>
      <c r="G30" s="236">
        <f t="shared" si="0"/>
        <v>0</v>
      </c>
    </row>
    <row r="31" spans="1:7" x14ac:dyDescent="0.2">
      <c r="A31" s="164">
        <v>37</v>
      </c>
      <c r="B31" s="154" t="s">
        <v>137</v>
      </c>
      <c r="C31" s="159" t="s">
        <v>133</v>
      </c>
      <c r="D31" s="160" t="s">
        <v>134</v>
      </c>
      <c r="E31" s="160">
        <v>4</v>
      </c>
      <c r="F31" s="235">
        <v>0</v>
      </c>
      <c r="G31" s="236">
        <f t="shared" si="0"/>
        <v>0</v>
      </c>
    </row>
    <row r="32" spans="1:7" x14ac:dyDescent="0.2">
      <c r="A32" s="164">
        <v>38</v>
      </c>
      <c r="B32" s="154" t="s">
        <v>138</v>
      </c>
      <c r="C32" s="159" t="s">
        <v>133</v>
      </c>
      <c r="D32" s="160" t="s">
        <v>134</v>
      </c>
      <c r="E32" s="160">
        <v>10</v>
      </c>
      <c r="F32" s="235">
        <v>0</v>
      </c>
      <c r="G32" s="236">
        <f t="shared" si="0"/>
        <v>0</v>
      </c>
    </row>
    <row r="33" spans="1:7" x14ac:dyDescent="0.2">
      <c r="A33" s="164">
        <v>39</v>
      </c>
      <c r="B33" s="154" t="s">
        <v>139</v>
      </c>
      <c r="C33" s="159" t="s">
        <v>133</v>
      </c>
      <c r="D33" s="160" t="s">
        <v>134</v>
      </c>
      <c r="E33" s="160">
        <v>15</v>
      </c>
      <c r="F33" s="235">
        <v>0</v>
      </c>
      <c r="G33" s="236">
        <f t="shared" si="0"/>
        <v>0</v>
      </c>
    </row>
    <row r="34" spans="1:7" x14ac:dyDescent="0.2">
      <c r="A34" s="164">
        <v>40</v>
      </c>
      <c r="B34" s="155" t="s">
        <v>140</v>
      </c>
      <c r="C34" s="159" t="s">
        <v>133</v>
      </c>
      <c r="D34" s="160" t="s">
        <v>134</v>
      </c>
      <c r="E34" s="160">
        <v>2</v>
      </c>
      <c r="F34" s="235">
        <v>0</v>
      </c>
      <c r="G34" s="236">
        <f t="shared" si="0"/>
        <v>0</v>
      </c>
    </row>
    <row r="35" spans="1:7" x14ac:dyDescent="0.2">
      <c r="A35" s="164">
        <v>41</v>
      </c>
      <c r="B35" s="154" t="s">
        <v>141</v>
      </c>
      <c r="C35" s="159" t="s">
        <v>142</v>
      </c>
      <c r="D35" s="160" t="s">
        <v>212</v>
      </c>
      <c r="E35" s="160">
        <v>6</v>
      </c>
      <c r="F35" s="235">
        <v>0</v>
      </c>
      <c r="G35" s="236">
        <f t="shared" si="0"/>
        <v>0</v>
      </c>
    </row>
    <row r="36" spans="1:7" x14ac:dyDescent="0.2">
      <c r="A36" s="164">
        <v>42</v>
      </c>
      <c r="B36" s="154" t="s">
        <v>143</v>
      </c>
      <c r="C36" s="159" t="s">
        <v>144</v>
      </c>
      <c r="D36" s="160" t="s">
        <v>213</v>
      </c>
      <c r="E36" s="160">
        <v>2</v>
      </c>
      <c r="F36" s="235">
        <v>0</v>
      </c>
      <c r="G36" s="236">
        <f t="shared" si="0"/>
        <v>0</v>
      </c>
    </row>
    <row r="37" spans="1:7" x14ac:dyDescent="0.2">
      <c r="A37" s="164">
        <v>43</v>
      </c>
      <c r="B37" s="154" t="s">
        <v>145</v>
      </c>
      <c r="C37" s="159" t="s">
        <v>19</v>
      </c>
      <c r="D37" s="160" t="s">
        <v>215</v>
      </c>
      <c r="E37" s="160">
        <v>5</v>
      </c>
      <c r="F37" s="235">
        <v>0</v>
      </c>
      <c r="G37" s="236">
        <f t="shared" si="0"/>
        <v>0</v>
      </c>
    </row>
    <row r="38" spans="1:7" x14ac:dyDescent="0.2">
      <c r="A38" s="164">
        <v>44</v>
      </c>
      <c r="B38" s="154" t="s">
        <v>146</v>
      </c>
      <c r="C38" s="159" t="s">
        <v>147</v>
      </c>
      <c r="D38" s="160" t="s">
        <v>215</v>
      </c>
      <c r="E38" s="160">
        <v>4</v>
      </c>
      <c r="F38" s="235">
        <v>0</v>
      </c>
      <c r="G38" s="236">
        <f t="shared" si="0"/>
        <v>0</v>
      </c>
    </row>
    <row r="39" spans="1:7" x14ac:dyDescent="0.2">
      <c r="A39" s="164">
        <v>45</v>
      </c>
      <c r="B39" s="154" t="s">
        <v>148</v>
      </c>
      <c r="C39" s="159" t="s">
        <v>21</v>
      </c>
      <c r="D39" s="160" t="s">
        <v>207</v>
      </c>
      <c r="E39" s="160">
        <v>13</v>
      </c>
      <c r="F39" s="235">
        <v>0</v>
      </c>
      <c r="G39" s="236">
        <f t="shared" si="0"/>
        <v>0</v>
      </c>
    </row>
    <row r="40" spans="1:7" x14ac:dyDescent="0.2">
      <c r="A40" s="164">
        <v>46</v>
      </c>
      <c r="B40" s="154" t="s">
        <v>149</v>
      </c>
      <c r="C40" s="159" t="s">
        <v>21</v>
      </c>
      <c r="D40" s="160" t="s">
        <v>214</v>
      </c>
      <c r="E40" s="160">
        <v>7</v>
      </c>
      <c r="F40" s="235">
        <v>0</v>
      </c>
      <c r="G40" s="236">
        <f t="shared" si="0"/>
        <v>0</v>
      </c>
    </row>
    <row r="41" spans="1:7" x14ac:dyDescent="0.2">
      <c r="A41" s="164">
        <v>47</v>
      </c>
      <c r="B41" s="154" t="s">
        <v>20</v>
      </c>
      <c r="C41" s="159" t="s">
        <v>21</v>
      </c>
      <c r="D41" s="160" t="s">
        <v>203</v>
      </c>
      <c r="E41" s="160">
        <v>5</v>
      </c>
      <c r="F41" s="235">
        <v>0</v>
      </c>
      <c r="G41" s="236">
        <f t="shared" si="0"/>
        <v>0</v>
      </c>
    </row>
    <row r="42" spans="1:7" ht="15" thickBot="1" x14ac:dyDescent="0.25">
      <c r="A42" s="165">
        <v>49</v>
      </c>
      <c r="B42" s="156" t="s">
        <v>150</v>
      </c>
      <c r="C42" s="161" t="s">
        <v>151</v>
      </c>
      <c r="D42" s="162" t="s">
        <v>203</v>
      </c>
      <c r="E42" s="162">
        <v>9</v>
      </c>
      <c r="F42" s="240">
        <v>0</v>
      </c>
      <c r="G42" s="237">
        <f t="shared" si="0"/>
        <v>0</v>
      </c>
    </row>
    <row r="43" spans="1:7" ht="15" x14ac:dyDescent="0.25">
      <c r="A43" s="145"/>
      <c r="B43" s="146"/>
      <c r="C43" s="147"/>
      <c r="D43" s="147"/>
      <c r="E43" s="147">
        <f>SUM(E12:E42)</f>
        <v>253</v>
      </c>
      <c r="F43" s="146"/>
      <c r="G43" s="239">
        <f>SUM(G12:G42)</f>
        <v>0</v>
      </c>
    </row>
    <row r="44" spans="1:7" ht="15" thickBot="1" x14ac:dyDescent="0.25">
      <c r="A44" s="132" t="s">
        <v>152</v>
      </c>
      <c r="B44" s="133"/>
      <c r="C44" s="133"/>
      <c r="D44" s="134"/>
      <c r="E44" s="133"/>
      <c r="F44" s="133"/>
      <c r="G44" s="2"/>
    </row>
    <row r="45" spans="1:7" ht="24.75" thickBot="1" x14ac:dyDescent="0.25">
      <c r="A45" s="135" t="s">
        <v>8</v>
      </c>
      <c r="B45" s="136" t="s">
        <v>9</v>
      </c>
      <c r="C45" s="136" t="s">
        <v>10</v>
      </c>
      <c r="D45" s="136" t="s">
        <v>11</v>
      </c>
      <c r="E45" s="137" t="s">
        <v>12</v>
      </c>
      <c r="F45" s="136" t="s">
        <v>13</v>
      </c>
      <c r="G45" s="20" t="s">
        <v>14</v>
      </c>
    </row>
    <row r="46" spans="1:7" x14ac:dyDescent="0.2">
      <c r="A46" s="163">
        <v>2</v>
      </c>
      <c r="B46" s="166" t="s">
        <v>216</v>
      </c>
      <c r="C46" s="157" t="s">
        <v>22</v>
      </c>
      <c r="D46" s="158" t="s">
        <v>153</v>
      </c>
      <c r="E46" s="158">
        <v>9</v>
      </c>
      <c r="F46" s="238">
        <v>0</v>
      </c>
      <c r="G46" s="234">
        <f>E46*F46</f>
        <v>0</v>
      </c>
    </row>
    <row r="47" spans="1:7" x14ac:dyDescent="0.2">
      <c r="A47" s="164">
        <v>3</v>
      </c>
      <c r="B47" s="154" t="s">
        <v>154</v>
      </c>
      <c r="C47" s="159" t="s">
        <v>25</v>
      </c>
      <c r="D47" s="160" t="s">
        <v>153</v>
      </c>
      <c r="E47" s="160">
        <v>16</v>
      </c>
      <c r="F47" s="235">
        <v>0</v>
      </c>
      <c r="G47" s="236">
        <f t="shared" ref="G47:G62" si="1">E47*F47</f>
        <v>0</v>
      </c>
    </row>
    <row r="48" spans="1:7" x14ac:dyDescent="0.2">
      <c r="A48" s="164">
        <v>5</v>
      </c>
      <c r="B48" s="155" t="s">
        <v>155</v>
      </c>
      <c r="C48" s="159" t="s">
        <v>156</v>
      </c>
      <c r="D48" s="160" t="s">
        <v>157</v>
      </c>
      <c r="E48" s="160">
        <v>24</v>
      </c>
      <c r="F48" s="235">
        <v>0</v>
      </c>
      <c r="G48" s="236">
        <f t="shared" si="1"/>
        <v>0</v>
      </c>
    </row>
    <row r="49" spans="1:7" x14ac:dyDescent="0.2">
      <c r="A49" s="164">
        <v>6</v>
      </c>
      <c r="B49" s="154" t="s">
        <v>158</v>
      </c>
      <c r="C49" s="159" t="s">
        <v>156</v>
      </c>
      <c r="D49" s="160" t="s">
        <v>157</v>
      </c>
      <c r="E49" s="160">
        <v>18</v>
      </c>
      <c r="F49" s="235">
        <v>0</v>
      </c>
      <c r="G49" s="236">
        <f t="shared" si="1"/>
        <v>0</v>
      </c>
    </row>
    <row r="50" spans="1:7" x14ac:dyDescent="0.2">
      <c r="A50" s="164">
        <v>9</v>
      </c>
      <c r="B50" s="154" t="s">
        <v>159</v>
      </c>
      <c r="C50" s="159" t="s">
        <v>160</v>
      </c>
      <c r="D50" s="160" t="s">
        <v>153</v>
      </c>
      <c r="E50" s="160">
        <v>6</v>
      </c>
      <c r="F50" s="235">
        <v>0</v>
      </c>
      <c r="G50" s="236">
        <f t="shared" si="1"/>
        <v>0</v>
      </c>
    </row>
    <row r="51" spans="1:7" x14ac:dyDescent="0.2">
      <c r="A51" s="164">
        <v>10</v>
      </c>
      <c r="B51" s="154" t="s">
        <v>161</v>
      </c>
      <c r="C51" s="159" t="s">
        <v>162</v>
      </c>
      <c r="D51" s="160" t="s">
        <v>153</v>
      </c>
      <c r="E51" s="160">
        <v>40</v>
      </c>
      <c r="F51" s="235">
        <v>0</v>
      </c>
      <c r="G51" s="236">
        <f t="shared" si="1"/>
        <v>0</v>
      </c>
    </row>
    <row r="52" spans="1:7" x14ac:dyDescent="0.2">
      <c r="A52" s="164">
        <v>12</v>
      </c>
      <c r="B52" s="154" t="s">
        <v>163</v>
      </c>
      <c r="C52" s="159" t="s">
        <v>164</v>
      </c>
      <c r="D52" s="160" t="s">
        <v>153</v>
      </c>
      <c r="E52" s="160">
        <v>40</v>
      </c>
      <c r="F52" s="235">
        <v>0</v>
      </c>
      <c r="G52" s="236">
        <f t="shared" si="1"/>
        <v>0</v>
      </c>
    </row>
    <row r="53" spans="1:7" x14ac:dyDescent="0.2">
      <c r="A53" s="164">
        <v>13</v>
      </c>
      <c r="B53" s="154" t="s">
        <v>165</v>
      </c>
      <c r="C53" s="159" t="s">
        <v>23</v>
      </c>
      <c r="D53" s="160" t="s">
        <v>153</v>
      </c>
      <c r="E53" s="160">
        <v>6</v>
      </c>
      <c r="F53" s="235">
        <v>0</v>
      </c>
      <c r="G53" s="236">
        <f t="shared" si="1"/>
        <v>0</v>
      </c>
    </row>
    <row r="54" spans="1:7" x14ac:dyDescent="0.2">
      <c r="A54" s="164">
        <v>15</v>
      </c>
      <c r="B54" s="154" t="s">
        <v>166</v>
      </c>
      <c r="C54" s="159" t="s">
        <v>24</v>
      </c>
      <c r="D54" s="160" t="s">
        <v>153</v>
      </c>
      <c r="E54" s="160">
        <v>10</v>
      </c>
      <c r="F54" s="235">
        <v>0</v>
      </c>
      <c r="G54" s="236">
        <f t="shared" si="1"/>
        <v>0</v>
      </c>
    </row>
    <row r="55" spans="1:7" x14ac:dyDescent="0.2">
      <c r="A55" s="164">
        <v>19</v>
      </c>
      <c r="B55" s="154" t="s">
        <v>88</v>
      </c>
      <c r="C55" s="159" t="s">
        <v>89</v>
      </c>
      <c r="D55" s="160" t="s">
        <v>157</v>
      </c>
      <c r="E55" s="160">
        <v>16</v>
      </c>
      <c r="F55" s="235">
        <v>0</v>
      </c>
      <c r="G55" s="236">
        <f t="shared" si="1"/>
        <v>0</v>
      </c>
    </row>
    <row r="56" spans="1:7" x14ac:dyDescent="0.2">
      <c r="A56" s="164">
        <v>22</v>
      </c>
      <c r="B56" s="155" t="s">
        <v>167</v>
      </c>
      <c r="C56" s="159" t="s">
        <v>168</v>
      </c>
      <c r="D56" s="160" t="s">
        <v>157</v>
      </c>
      <c r="E56" s="160">
        <v>23</v>
      </c>
      <c r="F56" s="235">
        <v>0</v>
      </c>
      <c r="G56" s="236">
        <f t="shared" si="1"/>
        <v>0</v>
      </c>
    </row>
    <row r="57" spans="1:7" x14ac:dyDescent="0.2">
      <c r="A57" s="164">
        <v>23</v>
      </c>
      <c r="B57" s="154" t="s">
        <v>169</v>
      </c>
      <c r="C57" s="159" t="s">
        <v>87</v>
      </c>
      <c r="D57" s="160" t="s">
        <v>153</v>
      </c>
      <c r="E57" s="160">
        <v>29</v>
      </c>
      <c r="F57" s="235">
        <v>0</v>
      </c>
      <c r="G57" s="236">
        <f t="shared" si="1"/>
        <v>0</v>
      </c>
    </row>
    <row r="58" spans="1:7" x14ac:dyDescent="0.2">
      <c r="A58" s="164">
        <v>25</v>
      </c>
      <c r="B58" s="154" t="s">
        <v>170</v>
      </c>
      <c r="C58" s="159" t="s">
        <v>90</v>
      </c>
      <c r="D58" s="160" t="s">
        <v>157</v>
      </c>
      <c r="E58" s="160">
        <v>13</v>
      </c>
      <c r="F58" s="235">
        <v>0</v>
      </c>
      <c r="G58" s="236">
        <f t="shared" si="1"/>
        <v>0</v>
      </c>
    </row>
    <row r="59" spans="1:7" x14ac:dyDescent="0.2">
      <c r="A59" s="164">
        <v>26</v>
      </c>
      <c r="B59" s="154" t="s">
        <v>171</v>
      </c>
      <c r="C59" s="159" t="s">
        <v>172</v>
      </c>
      <c r="D59" s="160" t="s">
        <v>157</v>
      </c>
      <c r="E59" s="160">
        <v>31</v>
      </c>
      <c r="F59" s="235">
        <v>0</v>
      </c>
      <c r="G59" s="236">
        <f t="shared" si="1"/>
        <v>0</v>
      </c>
    </row>
    <row r="60" spans="1:7" x14ac:dyDescent="0.2">
      <c r="A60" s="164">
        <v>28</v>
      </c>
      <c r="B60" s="154" t="s">
        <v>173</v>
      </c>
      <c r="C60" s="159" t="s">
        <v>174</v>
      </c>
      <c r="D60" s="160" t="s">
        <v>153</v>
      </c>
      <c r="E60" s="160">
        <v>12</v>
      </c>
      <c r="F60" s="235">
        <v>0</v>
      </c>
      <c r="G60" s="236">
        <f t="shared" si="1"/>
        <v>0</v>
      </c>
    </row>
    <row r="61" spans="1:7" x14ac:dyDescent="0.2">
      <c r="A61" s="164">
        <v>29</v>
      </c>
      <c r="B61" s="154" t="s">
        <v>175</v>
      </c>
      <c r="C61" s="159" t="s">
        <v>176</v>
      </c>
      <c r="D61" s="160" t="s">
        <v>153</v>
      </c>
      <c r="E61" s="160">
        <v>63</v>
      </c>
      <c r="F61" s="235">
        <v>0</v>
      </c>
      <c r="G61" s="236">
        <f t="shared" si="1"/>
        <v>0</v>
      </c>
    </row>
    <row r="62" spans="1:7" ht="15" thickBot="1" x14ac:dyDescent="0.25">
      <c r="A62" s="165">
        <v>48</v>
      </c>
      <c r="B62" s="167" t="s">
        <v>177</v>
      </c>
      <c r="C62" s="161" t="s">
        <v>178</v>
      </c>
      <c r="D62" s="162" t="s">
        <v>153</v>
      </c>
      <c r="E62" s="162">
        <v>75</v>
      </c>
      <c r="F62" s="240">
        <v>0</v>
      </c>
      <c r="G62" s="237">
        <f t="shared" si="1"/>
        <v>0</v>
      </c>
    </row>
    <row r="63" spans="1:7" ht="15" x14ac:dyDescent="0.25">
      <c r="A63" s="142"/>
      <c r="C63" s="148"/>
      <c r="D63" s="149"/>
      <c r="E63" s="149">
        <f>SUM(E46:E62)</f>
        <v>431</v>
      </c>
      <c r="G63" s="239">
        <f>SUM(G46:G62)</f>
        <v>0</v>
      </c>
    </row>
    <row r="64" spans="1:7" ht="15" x14ac:dyDescent="0.25">
      <c r="A64" s="142"/>
      <c r="C64" s="148"/>
      <c r="D64" s="149"/>
      <c r="E64" s="149"/>
      <c r="G64" s="169"/>
    </row>
    <row r="65" spans="1:7" ht="15" x14ac:dyDescent="0.25">
      <c r="A65" s="142"/>
      <c r="C65" s="148"/>
      <c r="D65" s="149"/>
      <c r="E65" s="149"/>
      <c r="F65" s="174" t="s">
        <v>258</v>
      </c>
      <c r="G65" s="175">
        <f>G63+G43</f>
        <v>0</v>
      </c>
    </row>
    <row r="66" spans="1:7" ht="15.75" x14ac:dyDescent="0.25">
      <c r="A66" s="201" t="s">
        <v>316</v>
      </c>
      <c r="C66" s="148"/>
      <c r="D66" s="149"/>
      <c r="E66" s="149"/>
    </row>
    <row r="67" spans="1:7" ht="15.75" thickBot="1" x14ac:dyDescent="0.3">
      <c r="A67" s="150" t="s">
        <v>272</v>
      </c>
      <c r="B67" s="143"/>
      <c r="C67" s="148"/>
      <c r="D67" s="149"/>
      <c r="E67" s="147"/>
    </row>
    <row r="68" spans="1:7" ht="24.75" thickBot="1" x14ac:dyDescent="0.25">
      <c r="A68" s="135" t="s">
        <v>8</v>
      </c>
      <c r="B68" s="136" t="s">
        <v>9</v>
      </c>
      <c r="C68" s="136" t="s">
        <v>10</v>
      </c>
      <c r="D68" s="136" t="s">
        <v>273</v>
      </c>
      <c r="E68" s="137" t="s">
        <v>12</v>
      </c>
      <c r="F68" s="136" t="s">
        <v>13</v>
      </c>
      <c r="G68" s="20" t="s">
        <v>14</v>
      </c>
    </row>
    <row r="69" spans="1:7" s="178" customFormat="1" ht="12.75" x14ac:dyDescent="0.2">
      <c r="A69" s="184">
        <v>1</v>
      </c>
      <c r="B69" s="153" t="s">
        <v>274</v>
      </c>
      <c r="C69" s="185" t="s">
        <v>275</v>
      </c>
      <c r="D69" s="185" t="s">
        <v>179</v>
      </c>
      <c r="E69" s="158">
        <v>314</v>
      </c>
      <c r="F69" s="238">
        <v>0</v>
      </c>
      <c r="G69" s="234">
        <f>E69*F69</f>
        <v>0</v>
      </c>
    </row>
    <row r="70" spans="1:7" s="178" customFormat="1" ht="12.75" x14ac:dyDescent="0.2">
      <c r="A70" s="186">
        <v>2</v>
      </c>
      <c r="B70" s="154" t="s">
        <v>276</v>
      </c>
      <c r="C70" s="168" t="s">
        <v>277</v>
      </c>
      <c r="D70" s="168" t="s">
        <v>180</v>
      </c>
      <c r="E70" s="160">
        <v>145</v>
      </c>
      <c r="F70" s="235">
        <v>0</v>
      </c>
      <c r="G70" s="236">
        <f t="shared" ref="G70:G84" si="2">E70*F70</f>
        <v>0</v>
      </c>
    </row>
    <row r="71" spans="1:7" s="178" customFormat="1" ht="12.75" x14ac:dyDescent="0.2">
      <c r="A71" s="186">
        <v>3</v>
      </c>
      <c r="B71" s="154" t="s">
        <v>278</v>
      </c>
      <c r="C71" s="168" t="s">
        <v>277</v>
      </c>
      <c r="D71" s="168" t="s">
        <v>181</v>
      </c>
      <c r="E71" s="160">
        <v>70</v>
      </c>
      <c r="F71" s="235">
        <v>0</v>
      </c>
      <c r="G71" s="236">
        <f t="shared" si="2"/>
        <v>0</v>
      </c>
    </row>
    <row r="72" spans="1:7" s="178" customFormat="1" ht="12.75" x14ac:dyDescent="0.2">
      <c r="A72" s="186">
        <v>4</v>
      </c>
      <c r="B72" s="154" t="s">
        <v>279</v>
      </c>
      <c r="C72" s="168" t="s">
        <v>277</v>
      </c>
      <c r="D72" s="168" t="s">
        <v>182</v>
      </c>
      <c r="E72" s="160">
        <v>70</v>
      </c>
      <c r="F72" s="235">
        <v>0</v>
      </c>
      <c r="G72" s="236">
        <f t="shared" si="2"/>
        <v>0</v>
      </c>
    </row>
    <row r="73" spans="1:7" s="178" customFormat="1" ht="12.75" x14ac:dyDescent="0.2">
      <c r="A73" s="186">
        <v>5</v>
      </c>
      <c r="B73" s="154" t="s">
        <v>280</v>
      </c>
      <c r="C73" s="168" t="s">
        <v>281</v>
      </c>
      <c r="D73" s="168" t="s">
        <v>183</v>
      </c>
      <c r="E73" s="160">
        <v>185</v>
      </c>
      <c r="F73" s="235">
        <v>0</v>
      </c>
      <c r="G73" s="236">
        <f t="shared" si="2"/>
        <v>0</v>
      </c>
    </row>
    <row r="74" spans="1:7" s="178" customFormat="1" ht="12.75" x14ac:dyDescent="0.2">
      <c r="A74" s="186">
        <v>6</v>
      </c>
      <c r="B74" s="154" t="s">
        <v>282</v>
      </c>
      <c r="C74" s="168" t="s">
        <v>281</v>
      </c>
      <c r="D74" s="168" t="s">
        <v>184</v>
      </c>
      <c r="E74" s="160">
        <v>241</v>
      </c>
      <c r="F74" s="235">
        <v>0</v>
      </c>
      <c r="G74" s="236">
        <f t="shared" si="2"/>
        <v>0</v>
      </c>
    </row>
    <row r="75" spans="1:7" s="178" customFormat="1" ht="12.75" x14ac:dyDescent="0.2">
      <c r="A75" s="186">
        <v>7</v>
      </c>
      <c r="B75" s="154" t="s">
        <v>185</v>
      </c>
      <c r="C75" s="168" t="s">
        <v>283</v>
      </c>
      <c r="D75" s="168" t="s">
        <v>186</v>
      </c>
      <c r="E75" s="160">
        <v>150</v>
      </c>
      <c r="F75" s="235">
        <v>0</v>
      </c>
      <c r="G75" s="236">
        <f t="shared" si="2"/>
        <v>0</v>
      </c>
    </row>
    <row r="76" spans="1:7" s="178" customFormat="1" ht="12.75" x14ac:dyDescent="0.2">
      <c r="A76" s="186">
        <v>8</v>
      </c>
      <c r="B76" s="154" t="s">
        <v>284</v>
      </c>
      <c r="C76" s="168" t="s">
        <v>285</v>
      </c>
      <c r="D76" s="168" t="s">
        <v>187</v>
      </c>
      <c r="E76" s="160">
        <v>172</v>
      </c>
      <c r="F76" s="235">
        <v>0</v>
      </c>
      <c r="G76" s="236">
        <f t="shared" si="2"/>
        <v>0</v>
      </c>
    </row>
    <row r="77" spans="1:7" s="178" customFormat="1" ht="12.75" x14ac:dyDescent="0.2">
      <c r="A77" s="186">
        <v>9</v>
      </c>
      <c r="B77" s="154" t="s">
        <v>188</v>
      </c>
      <c r="C77" s="168" t="s">
        <v>286</v>
      </c>
      <c r="D77" s="168" t="s">
        <v>189</v>
      </c>
      <c r="E77" s="160">
        <v>48</v>
      </c>
      <c r="F77" s="235">
        <v>0</v>
      </c>
      <c r="G77" s="236">
        <f t="shared" si="2"/>
        <v>0</v>
      </c>
    </row>
    <row r="78" spans="1:7" s="178" customFormat="1" ht="12.75" x14ac:dyDescent="0.2">
      <c r="A78" s="186">
        <v>10</v>
      </c>
      <c r="B78" s="154" t="s">
        <v>287</v>
      </c>
      <c r="C78" s="168" t="s">
        <v>288</v>
      </c>
      <c r="D78" s="168" t="s">
        <v>190</v>
      </c>
      <c r="E78" s="160">
        <v>300</v>
      </c>
      <c r="F78" s="235">
        <v>0</v>
      </c>
      <c r="G78" s="236">
        <f t="shared" si="2"/>
        <v>0</v>
      </c>
    </row>
    <row r="79" spans="1:7" s="178" customFormat="1" ht="12.75" x14ac:dyDescent="0.2">
      <c r="A79" s="186">
        <v>11</v>
      </c>
      <c r="B79" s="154" t="s">
        <v>289</v>
      </c>
      <c r="C79" s="168" t="s">
        <v>290</v>
      </c>
      <c r="D79" s="168" t="s">
        <v>315</v>
      </c>
      <c r="E79" s="160">
        <v>115</v>
      </c>
      <c r="F79" s="235">
        <v>0</v>
      </c>
      <c r="G79" s="236">
        <f t="shared" si="2"/>
        <v>0</v>
      </c>
    </row>
    <row r="80" spans="1:7" s="178" customFormat="1" ht="12.75" x14ac:dyDescent="0.2">
      <c r="A80" s="186">
        <v>12</v>
      </c>
      <c r="B80" s="154" t="s">
        <v>291</v>
      </c>
      <c r="C80" s="168" t="s">
        <v>290</v>
      </c>
      <c r="D80" s="168" t="s">
        <v>180</v>
      </c>
      <c r="E80" s="160">
        <v>112</v>
      </c>
      <c r="F80" s="235">
        <v>0</v>
      </c>
      <c r="G80" s="236">
        <f t="shared" si="2"/>
        <v>0</v>
      </c>
    </row>
    <row r="81" spans="1:7" s="178" customFormat="1" ht="12.75" x14ac:dyDescent="0.2">
      <c r="A81" s="186">
        <v>13</v>
      </c>
      <c r="B81" s="154" t="s">
        <v>191</v>
      </c>
      <c r="C81" s="168" t="s">
        <v>290</v>
      </c>
      <c r="D81" s="168" t="s">
        <v>179</v>
      </c>
      <c r="E81" s="160">
        <v>64</v>
      </c>
      <c r="F81" s="235">
        <v>0</v>
      </c>
      <c r="G81" s="236">
        <f t="shared" si="2"/>
        <v>0</v>
      </c>
    </row>
    <row r="82" spans="1:7" s="178" customFormat="1" ht="12.75" x14ac:dyDescent="0.2">
      <c r="A82" s="186">
        <v>14</v>
      </c>
      <c r="B82" s="154" t="s">
        <v>192</v>
      </c>
      <c r="C82" s="168" t="s">
        <v>290</v>
      </c>
      <c r="D82" s="168" t="s">
        <v>193</v>
      </c>
      <c r="E82" s="160">
        <v>35</v>
      </c>
      <c r="F82" s="235">
        <v>0</v>
      </c>
      <c r="G82" s="236">
        <f t="shared" si="2"/>
        <v>0</v>
      </c>
    </row>
    <row r="83" spans="1:7" s="178" customFormat="1" ht="12.75" x14ac:dyDescent="0.2">
      <c r="A83" s="186">
        <v>15</v>
      </c>
      <c r="B83" s="154" t="s">
        <v>194</v>
      </c>
      <c r="C83" s="168" t="s">
        <v>292</v>
      </c>
      <c r="D83" s="168" t="s">
        <v>186</v>
      </c>
      <c r="E83" s="160">
        <v>43</v>
      </c>
      <c r="F83" s="235">
        <v>0</v>
      </c>
      <c r="G83" s="236">
        <f t="shared" si="2"/>
        <v>0</v>
      </c>
    </row>
    <row r="84" spans="1:7" s="178" customFormat="1" ht="13.5" thickBot="1" x14ac:dyDescent="0.25">
      <c r="A84" s="187">
        <v>16</v>
      </c>
      <c r="B84" s="156" t="s">
        <v>195</v>
      </c>
      <c r="C84" s="188" t="s">
        <v>293</v>
      </c>
      <c r="D84" s="188" t="s">
        <v>196</v>
      </c>
      <c r="E84" s="162">
        <v>355</v>
      </c>
      <c r="F84" s="240">
        <v>0</v>
      </c>
      <c r="G84" s="237">
        <f t="shared" si="2"/>
        <v>0</v>
      </c>
    </row>
    <row r="85" spans="1:7" x14ac:dyDescent="0.2">
      <c r="A85" s="183" t="s">
        <v>294</v>
      </c>
      <c r="C85" s="148"/>
      <c r="D85" s="149"/>
      <c r="E85" s="149">
        <f>SUM(E69:E84)</f>
        <v>2419</v>
      </c>
      <c r="G85" s="241">
        <f>SUM(G69:G84)</f>
        <v>0</v>
      </c>
    </row>
    <row r="86" spans="1:7" ht="15" x14ac:dyDescent="0.25">
      <c r="A86" s="170"/>
      <c r="B86" s="171"/>
      <c r="C86" s="172"/>
      <c r="D86" s="173"/>
      <c r="E86" s="173"/>
      <c r="F86" s="171"/>
      <c r="G86" s="176"/>
    </row>
    <row r="87" spans="1:7" ht="15.75" thickBot="1" x14ac:dyDescent="0.3">
      <c r="A87" s="150" t="s">
        <v>295</v>
      </c>
      <c r="B87" s="143"/>
      <c r="C87" s="148"/>
      <c r="D87" s="149"/>
      <c r="E87" s="147"/>
    </row>
    <row r="88" spans="1:7" ht="24.75" thickBot="1" x14ac:dyDescent="0.25">
      <c r="A88" s="135" t="s">
        <v>8</v>
      </c>
      <c r="B88" s="136" t="s">
        <v>9</v>
      </c>
      <c r="C88" s="136" t="s">
        <v>10</v>
      </c>
      <c r="D88" s="136" t="s">
        <v>273</v>
      </c>
      <c r="E88" s="137" t="s">
        <v>12</v>
      </c>
      <c r="F88" s="136" t="s">
        <v>13</v>
      </c>
      <c r="G88" s="20" t="s">
        <v>14</v>
      </c>
    </row>
    <row r="89" spans="1:7" s="178" customFormat="1" ht="12.75" x14ac:dyDescent="0.2">
      <c r="A89" s="189" t="s">
        <v>296</v>
      </c>
      <c r="B89" s="190" t="s">
        <v>297</v>
      </c>
      <c r="C89" s="191" t="s">
        <v>298</v>
      </c>
      <c r="D89" s="191" t="s">
        <v>182</v>
      </c>
      <c r="E89" s="192">
        <v>160</v>
      </c>
      <c r="F89" s="238">
        <v>0</v>
      </c>
      <c r="G89" s="234">
        <f>E89*F89</f>
        <v>0</v>
      </c>
    </row>
    <row r="90" spans="1:7" s="178" customFormat="1" ht="12.75" x14ac:dyDescent="0.2">
      <c r="A90" s="193" t="s">
        <v>299</v>
      </c>
      <c r="B90" s="194" t="s">
        <v>300</v>
      </c>
      <c r="C90" s="195" t="s">
        <v>301</v>
      </c>
      <c r="D90" s="195" t="s">
        <v>182</v>
      </c>
      <c r="E90" s="196">
        <v>900</v>
      </c>
      <c r="F90" s="235">
        <v>0</v>
      </c>
      <c r="G90" s="236">
        <f t="shared" ref="G90:G94" si="3">E90*F90</f>
        <v>0</v>
      </c>
    </row>
    <row r="91" spans="1:7" s="178" customFormat="1" ht="25.5" x14ac:dyDescent="0.2">
      <c r="A91" s="193" t="s">
        <v>302</v>
      </c>
      <c r="B91" s="194" t="s">
        <v>303</v>
      </c>
      <c r="C91" s="195" t="s">
        <v>301</v>
      </c>
      <c r="D91" s="195" t="s">
        <v>304</v>
      </c>
      <c r="E91" s="196">
        <v>690</v>
      </c>
      <c r="F91" s="235">
        <v>0</v>
      </c>
      <c r="G91" s="236">
        <f t="shared" si="3"/>
        <v>0</v>
      </c>
    </row>
    <row r="92" spans="1:7" s="178" customFormat="1" ht="12.75" x14ac:dyDescent="0.2">
      <c r="A92" s="193" t="s">
        <v>305</v>
      </c>
      <c r="B92" s="194" t="s">
        <v>306</v>
      </c>
      <c r="C92" s="195" t="s">
        <v>301</v>
      </c>
      <c r="D92" s="195" t="s">
        <v>307</v>
      </c>
      <c r="E92" s="196">
        <v>740</v>
      </c>
      <c r="F92" s="235">
        <v>0</v>
      </c>
      <c r="G92" s="236">
        <f t="shared" si="3"/>
        <v>0</v>
      </c>
    </row>
    <row r="93" spans="1:7" s="178" customFormat="1" ht="25.5" x14ac:dyDescent="0.2">
      <c r="A93" s="193" t="s">
        <v>308</v>
      </c>
      <c r="B93" s="194" t="s">
        <v>309</v>
      </c>
      <c r="C93" s="195" t="s">
        <v>310</v>
      </c>
      <c r="D93" s="195" t="s">
        <v>311</v>
      </c>
      <c r="E93" s="196">
        <v>200</v>
      </c>
      <c r="F93" s="235">
        <v>0</v>
      </c>
      <c r="G93" s="236">
        <f t="shared" si="3"/>
        <v>0</v>
      </c>
    </row>
    <row r="94" spans="1:7" s="178" customFormat="1" ht="39" thickBot="1" x14ac:dyDescent="0.25">
      <c r="A94" s="197" t="s">
        <v>312</v>
      </c>
      <c r="B94" s="198" t="s">
        <v>313</v>
      </c>
      <c r="C94" s="199" t="s">
        <v>310</v>
      </c>
      <c r="D94" s="199" t="s">
        <v>314</v>
      </c>
      <c r="E94" s="200">
        <v>2800</v>
      </c>
      <c r="F94" s="240">
        <v>0</v>
      </c>
      <c r="G94" s="237">
        <f t="shared" si="3"/>
        <v>0</v>
      </c>
    </row>
    <row r="95" spans="1:7" x14ac:dyDescent="0.2">
      <c r="A95" s="183" t="s">
        <v>294</v>
      </c>
      <c r="C95" s="148"/>
      <c r="D95" s="149"/>
      <c r="E95" s="149">
        <f>SUM(E89:E94)</f>
        <v>5490</v>
      </c>
      <c r="G95" s="241">
        <f>SUM(G89:G94)</f>
        <v>0</v>
      </c>
    </row>
    <row r="96" spans="1:7" x14ac:dyDescent="0.2">
      <c r="A96" s="183"/>
      <c r="C96" s="148"/>
      <c r="D96" s="149"/>
      <c r="E96" s="149"/>
    </row>
    <row r="97" spans="1:7" ht="15" x14ac:dyDescent="0.25">
      <c r="A97" s="142"/>
      <c r="C97" s="148"/>
      <c r="D97" s="149"/>
      <c r="E97" s="149"/>
      <c r="F97" s="174" t="s">
        <v>317</v>
      </c>
      <c r="G97" s="175">
        <f>G95+G85</f>
        <v>0</v>
      </c>
    </row>
    <row r="98" spans="1:7" ht="15" x14ac:dyDescent="0.25">
      <c r="A98" s="142"/>
      <c r="C98" s="148"/>
      <c r="D98" s="149"/>
      <c r="E98" s="149"/>
    </row>
    <row r="99" spans="1:7" ht="15" x14ac:dyDescent="0.25">
      <c r="A99" s="142"/>
      <c r="C99" s="148"/>
      <c r="D99" s="149"/>
      <c r="E99" s="149"/>
    </row>
    <row r="100" spans="1:7" ht="15" x14ac:dyDescent="0.25">
      <c r="A100" s="142"/>
      <c r="C100" s="148"/>
      <c r="D100" s="149"/>
      <c r="E100" s="149"/>
    </row>
    <row r="101" spans="1:7" ht="15" x14ac:dyDescent="0.25">
      <c r="A101" s="142"/>
      <c r="C101" s="148"/>
      <c r="D101" s="149"/>
      <c r="E101" s="149"/>
    </row>
  </sheetData>
  <sortState ref="B85:C90">
    <sortCondition ref="B84"/>
  </sortState>
  <mergeCells count="5">
    <mergeCell ref="F1:G1"/>
    <mergeCell ref="B2:C2"/>
    <mergeCell ref="B3:C3"/>
    <mergeCell ref="F2:G2"/>
    <mergeCell ref="B1:C1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60" orientation="portrait" r:id="rId1"/>
  <rowBreaks count="1" manualBreakCount="1">
    <brk id="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Vykaz</vt:lpstr>
      <vt:lpstr>Rostliny</vt:lpstr>
      <vt:lpstr>Rostliny!Oblast_tisku</vt:lpstr>
      <vt:lpstr>Vykaz!Oblast_tisku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Kolouch</dc:creator>
  <cp:lastModifiedBy>Filipovský Pavel</cp:lastModifiedBy>
  <cp:lastPrinted>2018-01-04T13:03:22Z</cp:lastPrinted>
  <dcterms:created xsi:type="dcterms:W3CDTF">2017-10-07T19:20:41Z</dcterms:created>
  <dcterms:modified xsi:type="dcterms:W3CDTF">2018-01-08T08:00:56Z</dcterms:modified>
</cp:coreProperties>
</file>